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4"/>
  </bookViews>
  <sheets>
    <sheet name="一般公共预算收入表（表一）" sheetId="1" r:id="rId1"/>
    <sheet name="一般公共预算支出表（表二）" sheetId="2" r:id="rId2"/>
    <sheet name="一般公共预算本级支出表（四）" sheetId="3" r:id="rId3"/>
    <sheet name="一般公共预算本级基本支出表（五）" sheetId="4" r:id="rId4"/>
    <sheet name="一般公共预算税收返还和转移支付表（三）" sheetId="8" r:id="rId5"/>
    <sheet name="政府一般债务限额表（表六） (2)" sheetId="9" r:id="rId6"/>
    <sheet name="政府一般债务余额表（表七）" sheetId="10" r:id="rId7"/>
  </sheet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sz val="9"/>
            <rFont val="宋体"/>
            <charset val="134"/>
          </rPr>
          <t>李欢:
01</t>
        </r>
      </text>
    </comment>
    <comment ref="A18" authorId="0">
      <text>
        <r>
          <rPr>
            <sz val="9"/>
            <rFont val="宋体"/>
            <charset val="134"/>
          </rPr>
          <t>李欢:
02</t>
        </r>
      </text>
    </comment>
    <comment ref="A27" authorId="0">
      <text>
        <r>
          <rPr>
            <sz val="9"/>
            <rFont val="宋体"/>
            <charset val="134"/>
          </rPr>
          <t>李欢:
03</t>
        </r>
      </text>
    </comment>
    <comment ref="A38" authorId="0">
      <text>
        <r>
          <rPr>
            <sz val="9"/>
            <rFont val="宋体"/>
            <charset val="134"/>
          </rPr>
          <t>李欢:
04</t>
        </r>
      </text>
    </comment>
    <comment ref="A50" authorId="0">
      <text>
        <r>
          <rPr>
            <sz val="9"/>
            <rFont val="宋体"/>
            <charset val="134"/>
          </rPr>
          <t>李欢:
05</t>
        </r>
      </text>
    </comment>
    <comment ref="A61" authorId="0">
      <text>
        <r>
          <rPr>
            <sz val="9"/>
            <rFont val="宋体"/>
            <charset val="134"/>
          </rPr>
          <t>李欢:
06</t>
        </r>
      </text>
    </comment>
    <comment ref="A72" authorId="0">
      <text>
        <r>
          <rPr>
            <sz val="9"/>
            <rFont val="宋体"/>
            <charset val="134"/>
          </rPr>
          <t>李欢:
07</t>
        </r>
      </text>
    </comment>
    <comment ref="A84" authorId="0">
      <text>
        <r>
          <rPr>
            <sz val="9"/>
            <rFont val="宋体"/>
            <charset val="134"/>
          </rPr>
          <t>李欢:
08</t>
        </r>
      </text>
    </comment>
    <comment ref="A93" authorId="0">
      <text>
        <r>
          <rPr>
            <sz val="9"/>
            <rFont val="宋体"/>
            <charset val="134"/>
          </rPr>
          <t>李欢:
20109</t>
        </r>
      </text>
    </comment>
    <comment ref="A98" authorId="0">
      <text>
        <r>
          <rPr>
            <sz val="9"/>
            <rFont val="宋体"/>
            <charset val="134"/>
          </rPr>
          <t>李欢:
修改口岸电子执法系统建设与维护</t>
        </r>
      </text>
    </comment>
    <comment ref="A106" authorId="0">
      <text>
        <r>
          <rPr>
            <sz val="9"/>
            <rFont val="宋体"/>
            <charset val="134"/>
          </rPr>
          <t>李欢:
10</t>
        </r>
      </text>
    </comment>
    <comment ref="A116" authorId="0">
      <text>
        <r>
          <rPr>
            <sz val="9"/>
            <rFont val="宋体"/>
            <charset val="134"/>
          </rPr>
          <t>李欢:
11</t>
        </r>
      </text>
    </comment>
    <comment ref="A125" authorId="0">
      <text>
        <r>
          <rPr>
            <sz val="9"/>
            <rFont val="宋体"/>
            <charset val="134"/>
          </rPr>
          <t>李欢:
13</t>
        </r>
      </text>
    </comment>
    <comment ref="A136" authorId="0">
      <text>
        <r>
          <rPr>
            <sz val="9"/>
            <rFont val="宋体"/>
            <charset val="134"/>
          </rPr>
          <t>李欢:
14</t>
        </r>
      </text>
    </comment>
    <comment ref="A150" authorId="0">
      <text>
        <r>
          <rPr>
            <sz val="9"/>
            <rFont val="宋体"/>
            <charset val="134"/>
          </rPr>
          <t>李欢:
23</t>
        </r>
      </text>
    </comment>
    <comment ref="A157" authorId="0">
      <text>
        <r>
          <rPr>
            <sz val="9"/>
            <rFont val="宋体"/>
            <charset val="134"/>
          </rPr>
          <t>李欢:
25
修改港澳台侨事务</t>
        </r>
      </text>
    </comment>
    <comment ref="A164" authorId="0">
      <text>
        <r>
          <rPr>
            <sz val="9"/>
            <rFont val="宋体"/>
            <charset val="134"/>
          </rPr>
          <t>李欢:
修改港澳台侨事务</t>
        </r>
      </text>
    </comment>
    <comment ref="A165" authorId="0">
      <text>
        <r>
          <rPr>
            <sz val="9"/>
            <rFont val="宋体"/>
            <charset val="134"/>
          </rPr>
          <t>李欢:
26，无27</t>
        </r>
      </text>
    </comment>
    <comment ref="A171" authorId="0">
      <text>
        <r>
          <rPr>
            <sz val="9"/>
            <rFont val="宋体"/>
            <charset val="134"/>
          </rPr>
          <t>李欢:
28</t>
        </r>
      </text>
    </comment>
    <comment ref="A178" authorId="0">
      <text>
        <r>
          <rPr>
            <sz val="9"/>
            <rFont val="宋体"/>
            <charset val="134"/>
          </rPr>
          <t>李欢:
29，无30</t>
        </r>
      </text>
    </comment>
    <comment ref="A185" authorId="0">
      <text>
        <r>
          <rPr>
            <sz val="9"/>
            <rFont val="宋体"/>
            <charset val="134"/>
          </rPr>
          <t>李欢:
31</t>
        </r>
      </text>
    </comment>
    <comment ref="A192" authorId="0">
      <text>
        <r>
          <rPr>
            <sz val="9"/>
            <rFont val="宋体"/>
            <charset val="134"/>
          </rPr>
          <t>李欢:
32</t>
        </r>
      </text>
    </comment>
    <comment ref="A199" authorId="0">
      <text>
        <r>
          <rPr>
            <sz val="9"/>
            <rFont val="宋体"/>
            <charset val="134"/>
          </rPr>
          <t>李欢:
33</t>
        </r>
      </text>
    </comment>
    <comment ref="A205" authorId="0">
      <text>
        <r>
          <rPr>
            <sz val="9"/>
            <rFont val="宋体"/>
            <charset val="134"/>
          </rPr>
          <t>李欢:
34</t>
        </r>
      </text>
    </comment>
    <comment ref="A213" authorId="0">
      <text>
        <r>
          <rPr>
            <sz val="9"/>
            <rFont val="宋体"/>
            <charset val="134"/>
          </rPr>
          <t>李欢:
35</t>
        </r>
      </text>
    </comment>
    <comment ref="A219" authorId="0">
      <text>
        <r>
          <rPr>
            <sz val="9"/>
            <rFont val="宋体"/>
            <charset val="134"/>
          </rPr>
          <t>李欢:
36</t>
        </r>
      </text>
    </comment>
    <comment ref="A225" authorId="0">
      <text>
        <r>
          <rPr>
            <sz val="9"/>
            <rFont val="宋体"/>
            <charset val="134"/>
          </rPr>
          <t>李欢:
37</t>
        </r>
      </text>
    </comment>
    <comment ref="A231" authorId="0">
      <text>
        <r>
          <rPr>
            <sz val="9"/>
            <rFont val="宋体"/>
            <charset val="134"/>
          </rPr>
          <t>李欢:
38</t>
        </r>
      </text>
    </comment>
    <comment ref="A248" authorId="0">
      <text>
        <r>
          <rPr>
            <sz val="9"/>
            <rFont val="宋体"/>
            <charset val="134"/>
          </rPr>
          <t>李欢:
20199</t>
        </r>
      </text>
    </comment>
    <comment ref="A268" authorId="0">
      <text>
        <r>
          <rPr>
            <sz val="9"/>
            <rFont val="宋体"/>
            <charset val="134"/>
          </rPr>
          <t>李欢:
将内卫修改为武装警察部队</t>
        </r>
      </text>
    </comment>
    <comment ref="A270" authorId="0">
      <text>
        <r>
          <rPr>
            <sz val="9"/>
            <rFont val="宋体"/>
            <charset val="134"/>
          </rPr>
          <t>李欢:
20402</t>
        </r>
      </text>
    </comment>
    <comment ref="A279" authorId="0">
      <text>
        <r>
          <rPr>
            <sz val="9"/>
            <rFont val="宋体"/>
            <charset val="134"/>
          </rPr>
          <t>李欢:
20403</t>
        </r>
      </text>
    </comment>
    <comment ref="A294" authorId="0">
      <text>
        <r>
          <rPr>
            <sz val="9"/>
            <rFont val="宋体"/>
            <charset val="134"/>
          </rPr>
          <t>李欢:
20405</t>
        </r>
      </text>
    </comment>
    <comment ref="A303" authorId="0">
      <text>
        <r>
          <rPr>
            <sz val="9"/>
            <rFont val="宋体"/>
            <charset val="134"/>
          </rPr>
          <t>李欢:
20406</t>
        </r>
      </text>
    </comment>
    <comment ref="A319" authorId="0">
      <text>
        <r>
          <rPr>
            <sz val="9"/>
            <rFont val="宋体"/>
            <charset val="134"/>
          </rPr>
          <t>李欢:
20407</t>
        </r>
      </text>
    </comment>
    <comment ref="A339" authorId="0">
      <text>
        <r>
          <rPr>
            <sz val="9"/>
            <rFont val="宋体"/>
            <charset val="134"/>
          </rPr>
          <t>李欢:
20409</t>
        </r>
      </text>
    </comment>
    <comment ref="A347" authorId="0">
      <text>
        <r>
          <rPr>
            <sz val="9"/>
            <rFont val="宋体"/>
            <charset val="134"/>
          </rPr>
          <t>李欢:
20410</t>
        </r>
      </text>
    </comment>
    <comment ref="A353" authorId="0">
      <text>
        <r>
          <rPr>
            <sz val="9"/>
            <rFont val="宋体"/>
            <charset val="134"/>
          </rPr>
          <t>李欢:
20499</t>
        </r>
      </text>
    </comment>
    <comment ref="A354" authorId="0">
      <text>
        <r>
          <rPr>
            <sz val="9"/>
            <rFont val="宋体"/>
            <charset val="134"/>
          </rPr>
          <t>李欢:
20499</t>
        </r>
      </text>
    </comment>
    <comment ref="A355" authorId="0">
      <text>
        <r>
          <rPr>
            <sz val="9"/>
            <rFont val="宋体"/>
            <charset val="134"/>
          </rPr>
          <t>李欢:
205</t>
        </r>
      </text>
    </comment>
    <comment ref="A356" authorId="0">
      <text>
        <r>
          <rPr>
            <sz val="9"/>
            <rFont val="宋体"/>
            <charset val="134"/>
          </rPr>
          <t>李欢:
20501</t>
        </r>
      </text>
    </comment>
    <comment ref="A361" authorId="0">
      <text>
        <r>
          <rPr>
            <sz val="9"/>
            <rFont val="宋体"/>
            <charset val="134"/>
          </rPr>
          <t>李欢:
20502</t>
        </r>
      </text>
    </comment>
    <comment ref="A370" authorId="0">
      <text>
        <r>
          <rPr>
            <sz val="9"/>
            <rFont val="宋体"/>
            <charset val="134"/>
          </rPr>
          <t>李欢:
20503</t>
        </r>
      </text>
    </comment>
    <comment ref="A377" authorId="0">
      <text>
        <r>
          <rPr>
            <sz val="9"/>
            <rFont val="宋体"/>
            <charset val="134"/>
          </rPr>
          <t>李欢:
20504</t>
        </r>
      </text>
    </comment>
    <comment ref="A383" authorId="0">
      <text>
        <r>
          <rPr>
            <sz val="9"/>
            <rFont val="宋体"/>
            <charset val="134"/>
          </rPr>
          <t>李欢:
20505</t>
        </r>
      </text>
    </comment>
    <comment ref="A387" authorId="0">
      <text>
        <r>
          <rPr>
            <sz val="9"/>
            <rFont val="宋体"/>
            <charset val="134"/>
          </rPr>
          <t>李欢:
20506</t>
        </r>
      </text>
    </comment>
    <comment ref="A391" authorId="0">
      <text>
        <r>
          <rPr>
            <sz val="9"/>
            <rFont val="宋体"/>
            <charset val="134"/>
          </rPr>
          <t>李欢:
20507</t>
        </r>
      </text>
    </comment>
    <comment ref="A395" authorId="0">
      <text>
        <r>
          <rPr>
            <sz val="9"/>
            <rFont val="宋体"/>
            <charset val="134"/>
          </rPr>
          <t>李欢:
20508</t>
        </r>
      </text>
    </comment>
    <comment ref="A401" authorId="0">
      <text>
        <r>
          <rPr>
            <sz val="9"/>
            <rFont val="宋体"/>
            <charset val="134"/>
          </rPr>
          <t>李欢:
20509</t>
        </r>
      </text>
    </comment>
    <comment ref="A408" authorId="0">
      <text>
        <r>
          <rPr>
            <sz val="9"/>
            <rFont val="宋体"/>
            <charset val="134"/>
          </rPr>
          <t>李欢:
20599</t>
        </r>
      </text>
    </comment>
    <comment ref="A409" authorId="0">
      <text>
        <r>
          <rPr>
            <sz val="9"/>
            <rFont val="宋体"/>
            <charset val="134"/>
          </rPr>
          <t xml:space="preserve">李欢:
206
</t>
        </r>
      </text>
    </comment>
    <comment ref="A410" authorId="0">
      <text>
        <r>
          <rPr>
            <sz val="9"/>
            <rFont val="宋体"/>
            <charset val="134"/>
          </rPr>
          <t>李欢:
20601</t>
        </r>
      </text>
    </comment>
    <comment ref="A415" authorId="0">
      <text>
        <r>
          <rPr>
            <sz val="9"/>
            <rFont val="宋体"/>
            <charset val="134"/>
          </rPr>
          <t>李欢:
20602</t>
        </r>
      </text>
    </comment>
    <comment ref="A424" authorId="0">
      <text>
        <r>
          <rPr>
            <sz val="9"/>
            <rFont val="宋体"/>
            <charset val="134"/>
          </rPr>
          <t>李欢:
20603</t>
        </r>
      </text>
    </comment>
    <comment ref="A430" authorId="0">
      <text>
        <r>
          <rPr>
            <sz val="9"/>
            <rFont val="宋体"/>
            <charset val="134"/>
          </rPr>
          <t>李欢:
20604</t>
        </r>
      </text>
    </comment>
    <comment ref="A436" authorId="0">
      <text>
        <r>
          <rPr>
            <sz val="9"/>
            <rFont val="宋体"/>
            <charset val="134"/>
          </rPr>
          <t>李欢:
20605</t>
        </r>
      </text>
    </comment>
    <comment ref="A441" authorId="0">
      <text>
        <r>
          <rPr>
            <sz val="9"/>
            <rFont val="宋体"/>
            <charset val="134"/>
          </rPr>
          <t>李欢:
20606</t>
        </r>
      </text>
    </comment>
    <comment ref="A446" authorId="0">
      <text>
        <r>
          <rPr>
            <sz val="9"/>
            <rFont val="宋体"/>
            <charset val="134"/>
          </rPr>
          <t>李欢:
20607</t>
        </r>
      </text>
    </comment>
    <comment ref="A453" authorId="0">
      <text>
        <r>
          <rPr>
            <sz val="9"/>
            <rFont val="宋体"/>
            <charset val="134"/>
          </rPr>
          <t>李欢:
20608</t>
        </r>
      </text>
    </comment>
    <comment ref="A457" authorId="0">
      <text>
        <r>
          <rPr>
            <sz val="9"/>
            <rFont val="宋体"/>
            <charset val="134"/>
          </rPr>
          <t>李欢:
20609</t>
        </r>
      </text>
    </comment>
    <comment ref="A460" authorId="0">
      <text>
        <r>
          <rPr>
            <sz val="9"/>
            <rFont val="宋体"/>
            <charset val="134"/>
          </rPr>
          <t>李欢:
20699</t>
        </r>
      </text>
    </comment>
    <comment ref="A465" authorId="0">
      <text>
        <r>
          <rPr>
            <sz val="9"/>
            <rFont val="宋体"/>
            <charset val="134"/>
          </rPr>
          <t>李欢:
207</t>
        </r>
      </text>
    </comment>
    <comment ref="A466" authorId="0">
      <text>
        <r>
          <rPr>
            <sz val="9"/>
            <rFont val="宋体"/>
            <charset val="134"/>
          </rPr>
          <t>李欢:
20701</t>
        </r>
      </text>
    </comment>
    <comment ref="A482" authorId="0">
      <text>
        <r>
          <rPr>
            <sz val="9"/>
            <rFont val="宋体"/>
            <charset val="134"/>
          </rPr>
          <t>李欢:
20702</t>
        </r>
      </text>
    </comment>
    <comment ref="A490" authorId="0">
      <text>
        <r>
          <rPr>
            <sz val="9"/>
            <rFont val="宋体"/>
            <charset val="134"/>
          </rPr>
          <t>李欢:
20703</t>
        </r>
      </text>
    </comment>
    <comment ref="A501" authorId="0">
      <text>
        <r>
          <rPr>
            <sz val="9"/>
            <rFont val="宋体"/>
            <charset val="134"/>
          </rPr>
          <t>李欢:
20706</t>
        </r>
      </text>
    </comment>
    <comment ref="A510" authorId="0">
      <text>
        <r>
          <rPr>
            <sz val="9"/>
            <rFont val="宋体"/>
            <charset val="134"/>
          </rPr>
          <t>李欢:
20708</t>
        </r>
      </text>
    </comment>
    <comment ref="A517" authorId="0">
      <text>
        <r>
          <rPr>
            <sz val="9"/>
            <rFont val="宋体"/>
            <charset val="134"/>
          </rPr>
          <t>李欢:
20799</t>
        </r>
      </text>
    </comment>
    <comment ref="A521" authorId="0">
      <text>
        <r>
          <rPr>
            <sz val="9"/>
            <rFont val="宋体"/>
            <charset val="134"/>
          </rPr>
          <t>李欢:
208</t>
        </r>
      </text>
    </comment>
    <comment ref="A522" authorId="0">
      <text>
        <r>
          <rPr>
            <sz val="9"/>
            <rFont val="宋体"/>
            <charset val="134"/>
          </rPr>
          <t>李欢:
20801</t>
        </r>
      </text>
    </comment>
    <comment ref="A536" authorId="0">
      <text>
        <r>
          <rPr>
            <sz val="9"/>
            <rFont val="宋体"/>
            <charset val="134"/>
          </rPr>
          <t>李欢:
20802</t>
        </r>
      </text>
    </comment>
    <comment ref="A544" authorId="0">
      <text>
        <r>
          <rPr>
            <sz val="9"/>
            <rFont val="宋体"/>
            <charset val="134"/>
          </rPr>
          <t>李欢:
20804</t>
        </r>
      </text>
    </comment>
    <comment ref="A546" authorId="0">
      <text>
        <r>
          <rPr>
            <sz val="9"/>
            <rFont val="宋体"/>
            <charset val="134"/>
          </rPr>
          <t>李欢:
20805</t>
        </r>
      </text>
    </comment>
    <comment ref="A555" authorId="0">
      <text>
        <r>
          <rPr>
            <sz val="9"/>
            <rFont val="宋体"/>
            <charset val="134"/>
          </rPr>
          <t>李欢:
20806</t>
        </r>
      </text>
    </comment>
    <comment ref="A559" authorId="0">
      <text>
        <r>
          <rPr>
            <sz val="9"/>
            <rFont val="宋体"/>
            <charset val="134"/>
          </rPr>
          <t>李欢:
20807</t>
        </r>
      </text>
    </comment>
    <comment ref="A569" authorId="0">
      <text>
        <r>
          <rPr>
            <sz val="9"/>
            <rFont val="宋体"/>
            <charset val="134"/>
          </rPr>
          <t>李欢:
20808</t>
        </r>
      </text>
    </comment>
    <comment ref="A577" authorId="0">
      <text>
        <r>
          <rPr>
            <sz val="9"/>
            <rFont val="宋体"/>
            <charset val="134"/>
          </rPr>
          <t>李欢:
20809</t>
        </r>
      </text>
    </comment>
    <comment ref="A584" authorId="0">
      <text>
        <r>
          <rPr>
            <sz val="9"/>
            <rFont val="宋体"/>
            <charset val="134"/>
          </rPr>
          <t>李欢:
20810</t>
        </r>
      </text>
    </comment>
    <comment ref="A591" authorId="0">
      <text>
        <r>
          <rPr>
            <sz val="9"/>
            <rFont val="宋体"/>
            <charset val="134"/>
          </rPr>
          <t>李欢:
20811</t>
        </r>
      </text>
    </comment>
    <comment ref="A600" authorId="0">
      <text>
        <r>
          <rPr>
            <sz val="9"/>
            <rFont val="宋体"/>
            <charset val="134"/>
          </rPr>
          <t>李欢:
20816</t>
        </r>
      </text>
    </comment>
    <comment ref="A605" authorId="0">
      <text>
        <r>
          <rPr>
            <sz val="9"/>
            <rFont val="宋体"/>
            <charset val="134"/>
          </rPr>
          <t>李欢:
20819</t>
        </r>
      </text>
    </comment>
    <comment ref="A608" authorId="0">
      <text>
        <r>
          <rPr>
            <sz val="9"/>
            <rFont val="宋体"/>
            <charset val="134"/>
          </rPr>
          <t>李欢:
20820</t>
        </r>
      </text>
    </comment>
    <comment ref="A611" authorId="0">
      <text>
        <r>
          <rPr>
            <sz val="9"/>
            <rFont val="宋体"/>
            <charset val="134"/>
          </rPr>
          <t>李欢:
20821</t>
        </r>
      </text>
    </comment>
    <comment ref="A614" authorId="0">
      <text>
        <r>
          <rPr>
            <sz val="9"/>
            <rFont val="宋体"/>
            <charset val="134"/>
          </rPr>
          <t>李欢:
20824</t>
        </r>
      </text>
    </comment>
    <comment ref="A644" authorId="0">
      <text>
        <r>
          <rPr>
            <sz val="9"/>
            <rFont val="宋体"/>
            <charset val="134"/>
          </rPr>
          <t>李欢:
21002</t>
        </r>
      </text>
    </comment>
    <comment ref="A657" authorId="0">
      <text>
        <r>
          <rPr>
            <sz val="9"/>
            <rFont val="宋体"/>
            <charset val="134"/>
          </rPr>
          <t>李欢:
21003</t>
        </r>
      </text>
    </comment>
    <comment ref="A661" authorId="0">
      <text>
        <r>
          <rPr>
            <sz val="9"/>
            <rFont val="宋体"/>
            <charset val="134"/>
          </rPr>
          <t>李欢:
21004</t>
        </r>
      </text>
    </comment>
    <comment ref="A673" authorId="0">
      <text>
        <r>
          <rPr>
            <sz val="9"/>
            <rFont val="宋体"/>
            <charset val="134"/>
          </rPr>
          <t>李欢:
21006</t>
        </r>
      </text>
    </comment>
    <comment ref="A676" authorId="0">
      <text>
        <r>
          <rPr>
            <sz val="9"/>
            <rFont val="宋体"/>
            <charset val="134"/>
          </rPr>
          <t>李欢:
21007</t>
        </r>
      </text>
    </comment>
    <comment ref="A680" authorId="0">
      <text>
        <r>
          <rPr>
            <sz val="9"/>
            <rFont val="宋体"/>
            <charset val="134"/>
          </rPr>
          <t>李欢:
21011</t>
        </r>
      </text>
    </comment>
    <comment ref="A685" authorId="0">
      <text>
        <r>
          <rPr>
            <sz val="9"/>
            <rFont val="宋体"/>
            <charset val="134"/>
          </rPr>
          <t>李欢:
21012</t>
        </r>
      </text>
    </comment>
    <comment ref="A689" authorId="0">
      <text>
        <r>
          <rPr>
            <sz val="9"/>
            <rFont val="宋体"/>
            <charset val="134"/>
          </rPr>
          <t>李欢:
21013</t>
        </r>
      </text>
    </comment>
    <comment ref="A693" authorId="0">
      <text>
        <r>
          <rPr>
            <sz val="9"/>
            <rFont val="宋体"/>
            <charset val="134"/>
          </rPr>
          <t>李欢:
21014</t>
        </r>
      </text>
    </comment>
    <comment ref="A696" authorId="0">
      <text>
        <r>
          <rPr>
            <sz val="9"/>
            <rFont val="宋体"/>
            <charset val="134"/>
          </rPr>
          <t>李欢:
21015</t>
        </r>
      </text>
    </comment>
    <comment ref="A782" authorId="0">
      <text>
        <r>
          <rPr>
            <sz val="9"/>
            <rFont val="宋体"/>
            <charset val="134"/>
          </rPr>
          <t>李欢:
212</t>
        </r>
      </text>
    </comment>
    <comment ref="A783" authorId="0">
      <text>
        <r>
          <rPr>
            <sz val="9"/>
            <rFont val="宋体"/>
            <charset val="134"/>
          </rPr>
          <t>李欢:
21201</t>
        </r>
      </text>
    </comment>
    <comment ref="A801" authorId="0">
      <text>
        <r>
          <rPr>
            <sz val="9"/>
            <rFont val="宋体"/>
            <charset val="134"/>
          </rPr>
          <t>李欢:
213</t>
        </r>
      </text>
    </comment>
    <comment ref="A802" authorId="0">
      <text>
        <r>
          <rPr>
            <sz val="9"/>
            <rFont val="宋体"/>
            <charset val="134"/>
          </rPr>
          <t>李欢:
21301</t>
        </r>
      </text>
    </comment>
    <comment ref="A827" authorId="0">
      <text>
        <r>
          <rPr>
            <sz val="9"/>
            <rFont val="宋体"/>
            <charset val="134"/>
          </rPr>
          <t>李欢:
21302</t>
        </r>
      </text>
    </comment>
    <comment ref="A851" authorId="0">
      <text>
        <r>
          <rPr>
            <sz val="9"/>
            <rFont val="宋体"/>
            <charset val="134"/>
          </rPr>
          <t>李欢:
2130299</t>
        </r>
      </text>
    </comment>
    <comment ref="A900" authorId="0">
      <text>
        <r>
          <rPr>
            <sz val="9"/>
            <rFont val="宋体"/>
            <charset val="134"/>
          </rPr>
          <t>李欢:
21306</t>
        </r>
      </text>
    </comment>
    <comment ref="A906" authorId="0">
      <text>
        <r>
          <rPr>
            <sz val="9"/>
            <rFont val="宋体"/>
            <charset val="134"/>
          </rPr>
          <t>李欢:
21307</t>
        </r>
      </text>
    </comment>
    <comment ref="A913" authorId="0">
      <text>
        <r>
          <rPr>
            <sz val="9"/>
            <rFont val="宋体"/>
            <charset val="134"/>
          </rPr>
          <t>李欢:
21308</t>
        </r>
      </text>
    </comment>
    <comment ref="A1050" authorId="0">
      <text>
        <r>
          <rPr>
            <sz val="9"/>
            <rFont val="宋体"/>
            <charset val="134"/>
          </rPr>
          <t>李欢:
21599</t>
        </r>
      </text>
    </comment>
    <comment ref="A1056" authorId="0">
      <text>
        <r>
          <rPr>
            <sz val="9"/>
            <rFont val="宋体"/>
            <charset val="134"/>
          </rPr>
          <t>李欢:
216</t>
        </r>
      </text>
    </comment>
    <comment ref="A1101" authorId="0">
      <text>
        <r>
          <rPr>
            <sz val="9"/>
            <rFont val="宋体"/>
            <charset val="134"/>
          </rPr>
          <t>李欢:
220</t>
        </r>
      </text>
    </comment>
    <comment ref="A1121" authorId="0">
      <text>
        <r>
          <rPr>
            <sz val="9"/>
            <rFont val="宋体"/>
            <charset val="134"/>
          </rPr>
          <t>李欢:
22002</t>
        </r>
      </text>
    </comment>
    <comment ref="A1140" authorId="0">
      <text>
        <r>
          <rPr>
            <sz val="9"/>
            <rFont val="宋体"/>
            <charset val="134"/>
          </rPr>
          <t>李欢:
22003</t>
        </r>
      </text>
    </comment>
    <comment ref="A1149" authorId="0">
      <text>
        <r>
          <rPr>
            <sz val="9"/>
            <rFont val="宋体"/>
            <charset val="134"/>
          </rPr>
          <t>李欢:
22005</t>
        </r>
      </text>
    </comment>
    <comment ref="A1165" authorId="0">
      <text>
        <r>
          <rPr>
            <sz val="9"/>
            <rFont val="宋体"/>
            <charset val="134"/>
          </rPr>
          <t>李欢:
221</t>
        </r>
      </text>
    </comment>
    <comment ref="A1175" authorId="0">
      <text>
        <r>
          <rPr>
            <sz val="9"/>
            <rFont val="宋体"/>
            <charset val="134"/>
          </rPr>
          <t>李欢:
22102</t>
        </r>
      </text>
    </comment>
    <comment ref="A1179" authorId="0">
      <text>
        <r>
          <rPr>
            <sz val="9"/>
            <rFont val="宋体"/>
            <charset val="134"/>
          </rPr>
          <t>李欢:
22103</t>
        </r>
      </text>
    </comment>
    <comment ref="A1183" authorId="0">
      <text>
        <r>
          <rPr>
            <sz val="9"/>
            <rFont val="宋体"/>
            <charset val="134"/>
          </rPr>
          <t>李欢:
222</t>
        </r>
      </text>
    </comment>
    <comment ref="A1184" authorId="0">
      <text>
        <r>
          <rPr>
            <sz val="9"/>
            <rFont val="宋体"/>
            <charset val="134"/>
          </rPr>
          <t>李欢:
22201</t>
        </r>
      </text>
    </comment>
    <comment ref="A1199" authorId="0">
      <text>
        <r>
          <rPr>
            <sz val="9"/>
            <rFont val="宋体"/>
            <charset val="134"/>
          </rPr>
          <t>李欢:
22202</t>
        </r>
      </text>
    </comment>
    <comment ref="A1213" authorId="0">
      <text>
        <r>
          <rPr>
            <sz val="9"/>
            <rFont val="宋体"/>
            <charset val="134"/>
          </rPr>
          <t>李欢:
22203</t>
        </r>
      </text>
    </comment>
    <comment ref="A1218" authorId="0">
      <text>
        <r>
          <rPr>
            <sz val="9"/>
            <rFont val="宋体"/>
            <charset val="134"/>
          </rPr>
          <t>李欢:
22204</t>
        </r>
      </text>
    </comment>
    <comment ref="A1224" authorId="0">
      <text>
        <r>
          <rPr>
            <sz val="9"/>
            <rFont val="宋体"/>
            <charset val="134"/>
          </rPr>
          <t>李欢:
22205</t>
        </r>
      </text>
    </comment>
    <comment ref="A1237" authorId="0">
      <text>
        <r>
          <rPr>
            <sz val="9"/>
            <rFont val="宋体"/>
            <charset val="134"/>
          </rPr>
          <t>李欢:
22401</t>
        </r>
      </text>
    </comment>
    <comment ref="A1249" authorId="0">
      <text>
        <r>
          <rPr>
            <sz val="9"/>
            <rFont val="宋体"/>
            <charset val="134"/>
          </rPr>
          <t>李欢:
22402</t>
        </r>
      </text>
    </comment>
    <comment ref="A1255" authorId="0">
      <text>
        <r>
          <rPr>
            <sz val="9"/>
            <rFont val="宋体"/>
            <charset val="134"/>
          </rPr>
          <t>李欢:
22403</t>
        </r>
      </text>
    </comment>
    <comment ref="A1261" authorId="0">
      <text>
        <r>
          <rPr>
            <sz val="9"/>
            <rFont val="宋体"/>
            <charset val="134"/>
          </rPr>
          <t>李欢:
22404</t>
        </r>
      </text>
    </comment>
    <comment ref="A1269" authorId="0">
      <text>
        <r>
          <rPr>
            <sz val="9"/>
            <rFont val="宋体"/>
            <charset val="134"/>
          </rPr>
          <t>李欢:
22405</t>
        </r>
      </text>
    </comment>
    <comment ref="A1282" authorId="0">
      <text>
        <r>
          <rPr>
            <sz val="9"/>
            <rFont val="宋体"/>
            <charset val="134"/>
          </rPr>
          <t>李欢:
22406</t>
        </r>
      </text>
    </comment>
    <comment ref="A1286" authorId="0">
      <text>
        <r>
          <rPr>
            <sz val="9"/>
            <rFont val="宋体"/>
            <charset val="134"/>
          </rPr>
          <t>李欢:
22407</t>
        </r>
      </text>
    </comment>
  </commentList>
</comments>
</file>

<file path=xl/sharedStrings.xml><?xml version="1.0" encoding="utf-8"?>
<sst xmlns="http://schemas.openxmlformats.org/spreadsheetml/2006/main" count="1886" uniqueCount="1249">
  <si>
    <t>表一</t>
  </si>
  <si>
    <t>2019年一般公共预算收入表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</si>
  <si>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</si>
  <si>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</si>
  <si>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2018年决算（执行)数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</si>
  <si>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</si>
  <si>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</si>
  <si>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</si>
  <si>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</si>
  <si>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</si>
  <si>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</si>
  <si>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</si>
  <si>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</si>
  <si>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</si>
  <si>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</si>
  <si>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</si>
  <si>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</si>
  <si>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</si>
  <si>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</si>
  <si>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</si>
  <si>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</si>
  <si>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</si>
  <si>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</si>
  <si>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</si>
  <si>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</si>
  <si>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</si>
  <si>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</si>
  <si>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</si>
  <si>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</si>
  <si>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</si>
  <si>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</si>
  <si>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</si>
  <si>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</si>
  <si>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</si>
  <si>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</si>
  <si>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</si>
  <si>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表二</t>
  </si>
  <si>
    <t>2019年一般公共预算支出表</t>
  </si>
  <si>
    <t>项目</t>
  </si>
  <si>
    <t>2019年预算数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</si>
  <si>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</si>
  <si>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</si>
  <si>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</si>
  <si>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</si>
  <si>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</si>
  <si>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</si>
  <si>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</si>
  <si>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</si>
  <si>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</si>
  <si>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</si>
  <si>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</si>
  <si>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</si>
  <si>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</si>
  <si>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</si>
  <si>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</si>
  <si>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</si>
  <si>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</si>
  <si>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</si>
  <si>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</si>
  <si>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</si>
  <si>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</si>
  <si>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</si>
  <si>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</si>
  <si>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</si>
  <si>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</si>
  <si>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</si>
  <si>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</si>
  <si>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</si>
  <si>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</si>
  <si>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</si>
  <si>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</si>
  <si>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</si>
  <si>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</si>
  <si>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</si>
  <si>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</si>
  <si>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</si>
  <si>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</si>
  <si>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</si>
  <si>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</si>
  <si>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</si>
  <si>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</si>
  <si>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</si>
  <si>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</si>
  <si>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</si>
  <si>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</si>
  <si>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</si>
  <si>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</si>
  <si>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</si>
  <si>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</si>
  <si>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</si>
  <si>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</si>
  <si>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</si>
  <si>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</si>
  <si>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</si>
  <si>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</si>
  <si>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</si>
  <si>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</si>
  <si>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</si>
  <si>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</si>
  <si>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</si>
  <si>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</si>
  <si>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</si>
  <si>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</si>
  <si>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</si>
  <si>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</si>
  <si>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</si>
  <si>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</si>
  <si>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</si>
  <si>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</si>
  <si>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</si>
  <si>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</si>
  <si>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</si>
  <si>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</si>
  <si>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</si>
  <si>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</si>
  <si>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</si>
  <si>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</si>
  <si>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</si>
  <si>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</si>
  <si>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</si>
  <si>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</si>
  <si>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</si>
  <si>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</si>
  <si>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</si>
  <si>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</si>
  <si>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</si>
  <si>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</si>
  <si>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</si>
  <si>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</si>
  <si>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</si>
  <si>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</si>
  <si>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</si>
  <si>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</si>
  <si>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</si>
  <si>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</si>
  <si>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</si>
  <si>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</si>
  <si>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</si>
  <si>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</si>
  <si>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</si>
  <si>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</si>
  <si>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</si>
  <si>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</si>
  <si>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</si>
  <si>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</si>
  <si>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</si>
  <si>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</si>
  <si>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</si>
  <si>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</si>
  <si>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</si>
  <si>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</si>
  <si>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</si>
  <si>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</si>
  <si>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</si>
  <si>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</si>
  <si>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</si>
  <si>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</si>
  <si>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</si>
  <si>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</si>
  <si>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</si>
  <si>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</si>
  <si>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</si>
  <si>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</si>
  <si>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</si>
  <si>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</si>
  <si>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</si>
  <si>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</si>
  <si>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</si>
  <si>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</si>
  <si>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</si>
  <si>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</si>
  <si>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</si>
  <si>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</si>
  <si>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</si>
  <si>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</si>
  <si>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</si>
  <si>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</si>
  <si>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</si>
  <si>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</si>
  <si>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</si>
  <si>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</si>
  <si>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</si>
  <si>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</si>
  <si>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</si>
  <si>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</si>
  <si>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</si>
  <si>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</si>
  <si>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</si>
  <si>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</si>
  <si>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</si>
  <si>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</si>
  <si>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</si>
  <si>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</si>
  <si>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</si>
  <si>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</si>
  <si>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</si>
  <si>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</si>
  <si>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</si>
  <si>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</si>
  <si>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</si>
  <si>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</si>
  <si>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</si>
  <si>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</si>
  <si>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</si>
  <si>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</si>
  <si>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</si>
  <si>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</si>
  <si>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</si>
  <si>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</si>
  <si>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</si>
  <si>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</si>
  <si>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</si>
  <si>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</si>
  <si>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</si>
  <si>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</si>
  <si>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</si>
  <si>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</si>
  <si>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</si>
  <si>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</si>
  <si>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</si>
  <si>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</si>
  <si>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</si>
  <si>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</si>
  <si>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</si>
  <si>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</si>
  <si>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</si>
  <si>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</si>
  <si>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</si>
  <si>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</si>
  <si>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</si>
  <si>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</si>
  <si>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</si>
  <si>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</si>
  <si>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</si>
  <si>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</si>
  <si>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</si>
  <si>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</si>
  <si>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</si>
  <si>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</si>
  <si>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</si>
  <si>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</si>
  <si>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</si>
  <si>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</si>
  <si>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</si>
  <si>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</si>
  <si>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</si>
  <si>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</si>
  <si>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</si>
  <si>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</si>
  <si>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</si>
  <si>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</si>
  <si>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</si>
  <si>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</si>
  <si>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</si>
  <si>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</si>
  <si>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</si>
  <si>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</si>
  <si>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</si>
  <si>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</si>
  <si>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</si>
  <si>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</si>
  <si>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</si>
  <si>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</si>
  <si>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</si>
  <si>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</si>
  <si>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</si>
  <si>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</si>
  <si>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</si>
  <si>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</si>
  <si>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</si>
  <si>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</si>
  <si>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</si>
  <si>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</si>
  <si>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</si>
  <si>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</si>
  <si>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</si>
  <si>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</si>
  <si>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</si>
  <si>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</si>
  <si>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</si>
  <si>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</si>
  <si>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</si>
  <si>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</si>
  <si>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</si>
  <si>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</si>
  <si>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</si>
  <si>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</si>
  <si>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</si>
  <si>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</si>
  <si>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</si>
  <si>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</si>
  <si>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</si>
  <si>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</si>
  <si>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</si>
  <si>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</si>
  <si>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</si>
  <si>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</si>
  <si>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</si>
  <si>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</si>
  <si>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</si>
  <si>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</si>
  <si>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</si>
  <si>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</si>
  <si>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</si>
  <si>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</si>
  <si>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</si>
  <si>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</si>
  <si>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</si>
  <si>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</si>
  <si>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</si>
  <si>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</si>
  <si>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</si>
  <si>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</si>
  <si>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</si>
  <si>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</si>
  <si>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</si>
  <si>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</si>
  <si>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</si>
  <si>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</si>
  <si>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</si>
  <si>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</si>
  <si>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</si>
  <si>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</si>
  <si>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</si>
  <si>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</si>
  <si>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</si>
  <si>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</si>
  <si>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</si>
  <si>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</si>
  <si>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</si>
  <si>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</si>
  <si>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</si>
  <si>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</si>
  <si>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</si>
  <si>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</si>
  <si>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</si>
  <si>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</si>
  <si>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</si>
  <si>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</si>
  <si>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</si>
  <si>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</si>
  <si>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</si>
  <si>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</si>
  <si>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</si>
  <si>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</si>
  <si>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</si>
  <si>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</si>
  <si>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</si>
  <si>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</si>
  <si>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</si>
  <si>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</si>
  <si>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</si>
  <si>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</si>
  <si>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</si>
  <si>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</si>
  <si>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</si>
  <si>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</si>
  <si>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</si>
  <si>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</si>
  <si>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</si>
  <si>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</si>
  <si>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</si>
  <si>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</si>
  <si>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</si>
  <si>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</si>
  <si>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</si>
  <si>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</si>
  <si>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</si>
  <si>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</si>
  <si>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</si>
  <si>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</si>
  <si>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</si>
  <si>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</si>
  <si>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</si>
  <si>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</si>
  <si>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</si>
  <si>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</si>
  <si>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</si>
  <si>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</si>
  <si>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</si>
  <si>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</si>
  <si>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</si>
  <si>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</si>
  <si>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</si>
  <si>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</si>
  <si>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</si>
  <si>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</si>
  <si>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</si>
  <si>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</si>
  <si>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</si>
  <si>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</si>
  <si>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</si>
  <si>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</si>
  <si>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</si>
  <si>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</si>
  <si>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</si>
  <si>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</si>
  <si>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</si>
  <si>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</si>
  <si>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</si>
  <si>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</si>
  <si>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</si>
  <si>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</si>
  <si>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</si>
  <si>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</si>
  <si>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</si>
  <si>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</si>
  <si>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</si>
  <si>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</si>
  <si>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</si>
  <si>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</si>
  <si>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</si>
  <si>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</si>
  <si>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</si>
  <si>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</si>
  <si>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</si>
  <si>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</si>
  <si>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</si>
  <si>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</si>
  <si>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</si>
  <si>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</si>
  <si>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</si>
  <si>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</si>
  <si>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</si>
  <si>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</si>
  <si>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</si>
  <si>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</si>
  <si>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</si>
  <si>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</si>
  <si>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</si>
  <si>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</si>
  <si>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</si>
  <si>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</si>
  <si>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</si>
  <si>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</si>
  <si>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</si>
  <si>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</si>
  <si>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</si>
  <si>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</si>
  <si>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</si>
  <si>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</si>
  <si>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</si>
  <si>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</si>
  <si>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</si>
  <si>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</si>
  <si>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</si>
  <si>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</si>
  <si>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</si>
  <si>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</si>
  <si>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</si>
  <si>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</si>
  <si>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</si>
  <si>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</si>
  <si>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</si>
  <si>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</si>
  <si>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</si>
  <si>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</si>
  <si>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</si>
  <si>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</si>
  <si>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</si>
  <si>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</si>
  <si>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</si>
  <si>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</si>
  <si>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</si>
  <si>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</si>
  <si>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</si>
  <si>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</si>
  <si>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</si>
  <si>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</si>
  <si>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</si>
  <si>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</si>
  <si>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</si>
  <si>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</si>
  <si>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</si>
  <si>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</si>
  <si>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</si>
  <si>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</si>
  <si>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</si>
  <si>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</si>
  <si>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</si>
  <si>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</si>
  <si>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</si>
  <si>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</si>
  <si>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</si>
  <si>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</si>
  <si>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</si>
  <si>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</si>
  <si>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</si>
  <si>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</si>
  <si>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</si>
  <si>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</si>
  <si>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</si>
  <si>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</si>
  <si>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</si>
  <si>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</si>
  <si>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</si>
  <si>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</si>
  <si>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</si>
  <si>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</si>
  <si>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</si>
  <si>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</si>
  <si>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</si>
  <si>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</si>
  <si>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</si>
  <si>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</si>
  <si>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</si>
  <si>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</si>
  <si>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</si>
  <si>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</si>
  <si>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</si>
  <si>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</si>
  <si>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</si>
  <si>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</si>
  <si>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</si>
  <si>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</si>
  <si>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</si>
  <si>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</si>
  <si>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</si>
  <si>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</si>
  <si>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</si>
  <si>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</si>
  <si>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</si>
  <si>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</si>
  <si>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</si>
  <si>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</si>
  <si>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</si>
  <si>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</si>
  <si>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</si>
  <si>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</si>
  <si>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</si>
  <si>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</si>
  <si>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</si>
  <si>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</si>
  <si>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</si>
  <si>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</si>
  <si>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</si>
  <si>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</si>
  <si>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</si>
  <si>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</si>
  <si>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</si>
  <si>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</si>
  <si>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其他医疗救助支出(防灾减灾）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</si>
  <si>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</si>
  <si>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</si>
  <si>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</si>
  <si>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</si>
  <si>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</si>
  <si>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</si>
  <si>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</si>
  <si>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</si>
  <si>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</si>
  <si>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</si>
  <si>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</si>
  <si>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</si>
  <si>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</si>
  <si>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</si>
  <si>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</si>
  <si>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</si>
  <si>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</si>
  <si>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</si>
  <si>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</si>
  <si>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</si>
  <si>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</si>
  <si>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</si>
  <si>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</si>
  <si>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</si>
  <si>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</si>
  <si>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</si>
  <si>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</si>
  <si>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</si>
  <si>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</si>
  <si>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</si>
  <si>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</si>
  <si>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</si>
  <si>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</si>
  <si>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</si>
  <si>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</si>
  <si>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</si>
  <si>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</si>
  <si>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</si>
  <si>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</si>
  <si>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</si>
  <si>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</si>
  <si>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</si>
  <si>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</si>
  <si>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</si>
  <si>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</si>
  <si>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</si>
  <si>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</si>
  <si>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</si>
  <si>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</si>
  <si>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</si>
  <si>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</si>
  <si>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</si>
  <si>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</si>
  <si>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</si>
  <si>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</si>
  <si>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</si>
  <si>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</si>
  <si>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</si>
  <si>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</si>
  <si>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</si>
  <si>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</si>
  <si>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</si>
  <si>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</si>
  <si>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</si>
  <si>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</si>
  <si>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</si>
  <si>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</si>
  <si>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</si>
  <si>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</si>
  <si>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</si>
  <si>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</si>
  <si>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</si>
  <si>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</si>
  <si>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</si>
  <si>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</si>
  <si>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</si>
  <si>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</si>
  <si>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</si>
  <si>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</si>
  <si>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</si>
  <si>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</si>
  <si>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</si>
  <si>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</si>
  <si>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</si>
  <si>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</si>
  <si>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</si>
  <si>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</si>
  <si>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</si>
  <si>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</si>
  <si>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</si>
  <si>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</si>
  <si>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</si>
  <si>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</si>
  <si>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</si>
  <si>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</si>
  <si>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</si>
  <si>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</si>
  <si>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</si>
  <si>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</si>
  <si>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</si>
  <si>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</si>
  <si>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</si>
  <si>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</si>
  <si>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</si>
  <si>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</si>
  <si>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</si>
  <si>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</si>
  <si>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</si>
  <si>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</si>
  <si>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</si>
  <si>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</si>
  <si>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</si>
  <si>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</si>
  <si>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</si>
  <si>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</si>
  <si>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</si>
  <si>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</si>
  <si>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</si>
  <si>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</si>
  <si>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</si>
  <si>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</si>
  <si>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</si>
  <si>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</si>
  <si>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</si>
  <si>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</si>
  <si>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</si>
  <si>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</si>
  <si>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</si>
  <si>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</si>
  <si>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</si>
  <si>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</si>
  <si>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</si>
  <si>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</si>
  <si>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</si>
  <si>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</si>
  <si>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</si>
  <si>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</si>
  <si>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</si>
  <si>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</si>
  <si>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其他林业和草原支出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</si>
  <si>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</si>
  <si>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</si>
  <si>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</si>
  <si>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</si>
  <si>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</si>
  <si>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</si>
  <si>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</si>
  <si>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</si>
  <si>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</si>
  <si>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</si>
  <si>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</si>
  <si>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</si>
  <si>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</si>
  <si>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</si>
  <si>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</si>
  <si>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</si>
  <si>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</si>
  <si>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</si>
  <si>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</si>
  <si>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</si>
  <si>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</si>
  <si>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</si>
  <si>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</si>
  <si>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</si>
  <si>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</si>
  <si>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</si>
  <si>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</si>
  <si>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</si>
  <si>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</si>
  <si>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</si>
  <si>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</si>
  <si>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</si>
  <si>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</si>
  <si>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</si>
  <si>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</si>
  <si>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</si>
  <si>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</si>
  <si>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</si>
  <si>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</si>
  <si>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</si>
  <si>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</si>
  <si>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</si>
  <si>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</si>
  <si>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</si>
  <si>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</si>
  <si>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</si>
  <si>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</si>
  <si>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</si>
  <si>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</si>
  <si>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</si>
  <si>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</si>
  <si>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</si>
  <si>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</si>
  <si>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</si>
  <si>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</si>
  <si>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</si>
  <si>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</si>
  <si>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</si>
  <si>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</si>
  <si>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</si>
  <si>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</si>
  <si>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</si>
  <si>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</si>
  <si>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</si>
  <si>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</si>
  <si>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</si>
  <si>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</si>
  <si>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</si>
  <si>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</si>
  <si>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</si>
  <si>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</si>
  <si>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</si>
  <si>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</si>
  <si>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</si>
  <si>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</si>
  <si>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</si>
  <si>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</si>
  <si>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</si>
  <si>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</si>
  <si>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</si>
  <si>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</si>
  <si>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</si>
  <si>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</si>
  <si>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</si>
  <si>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</si>
  <si>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</si>
  <si>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</si>
  <si>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</si>
  <si>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</si>
  <si>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</si>
  <si>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</si>
  <si>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</si>
  <si>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</si>
  <si>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</si>
  <si>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</si>
  <si>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</si>
  <si>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</si>
  <si>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</si>
  <si>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</si>
  <si>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</si>
  <si>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</si>
  <si>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</si>
  <si>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</si>
  <si>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</si>
  <si>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</si>
  <si>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</si>
  <si>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</si>
  <si>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</si>
  <si>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</si>
  <si>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</si>
  <si>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</si>
  <si>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</si>
  <si>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</si>
  <si>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</si>
  <si>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</si>
  <si>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</si>
  <si>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</si>
  <si>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</si>
  <si>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</si>
  <si>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</si>
  <si>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</si>
  <si>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</si>
  <si>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</si>
  <si>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</si>
  <si>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</si>
  <si>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</si>
  <si>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</si>
  <si>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</si>
  <si>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</si>
  <si>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</si>
  <si>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</si>
  <si>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</si>
  <si>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</si>
  <si>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</si>
  <si>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</si>
  <si>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</si>
  <si>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</si>
  <si>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</si>
  <si>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</si>
  <si>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</si>
  <si>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</si>
  <si>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</si>
  <si>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</si>
  <si>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</si>
  <si>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</si>
  <si>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</si>
  <si>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</si>
  <si>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</si>
  <si>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</si>
  <si>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</si>
  <si>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</si>
  <si>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</si>
  <si>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</si>
  <si>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</si>
  <si>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</si>
  <si>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</si>
  <si>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</si>
  <si>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</si>
  <si>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</si>
  <si>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</si>
  <si>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</si>
  <si>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</si>
  <si>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</si>
  <si>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</si>
  <si>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</si>
  <si>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</si>
  <si>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</si>
  <si>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</si>
  <si>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</si>
  <si>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</si>
  <si>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</si>
  <si>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</si>
  <si>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</si>
  <si>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</si>
  <si>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</si>
  <si>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</si>
  <si>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</si>
  <si>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</si>
  <si>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</si>
  <si>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</si>
  <si>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</si>
  <si>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</si>
  <si>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</si>
  <si>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</si>
  <si>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</si>
  <si>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</si>
  <si>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</si>
  <si>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</si>
  <si>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</si>
  <si>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</si>
  <si>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</si>
  <si>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</si>
  <si>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</si>
  <si>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</si>
  <si>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</si>
  <si>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十八、自然资源海洋气象等支出</t>
  </si>
  <si>
    <t xml:space="preserve">      自然资源事务</t>
  </si>
  <si>
    <t xml:space="preserve">        自然资源规划及管理</t>
  </si>
  <si>
    <t xml:space="preserve">        土地资源调查</t>
  </si>
  <si>
    <t xml:space="preserve">        土地资源利用与保护</t>
  </si>
  <si>
    <t xml:space="preserve">        自然资源社会公益服务</t>
  </si>
  <si>
    <t xml:space="preserve">        自然资源行业业务管理</t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</si>
  <si>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</si>
  <si>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</si>
  <si>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</si>
  <si>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</si>
  <si>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</si>
  <si>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</si>
  <si>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</si>
  <si>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</si>
  <si>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</si>
  <si>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</si>
  <si>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</si>
  <si>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</si>
  <si>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</si>
  <si>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</si>
  <si>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</si>
  <si>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</si>
  <si>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</si>
  <si>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</si>
  <si>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</si>
  <si>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</si>
  <si>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</si>
  <si>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</si>
  <si>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</si>
  <si>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</si>
  <si>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</si>
  <si>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</si>
  <si>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</si>
  <si>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</si>
  <si>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</si>
  <si>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</si>
  <si>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</si>
  <si>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</si>
  <si>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</si>
  <si>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</si>
  <si>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</si>
  <si>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</si>
  <si>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</si>
  <si>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</si>
  <si>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</si>
  <si>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</si>
  <si>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</si>
  <si>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</si>
  <si>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</si>
  <si>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</si>
  <si>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</si>
  <si>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</si>
  <si>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</si>
  <si>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</si>
  <si>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</si>
  <si>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</si>
  <si>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</si>
  <si>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</si>
  <si>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</si>
  <si>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</si>
  <si>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</si>
  <si>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</si>
  <si>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</si>
  <si>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</si>
  <si>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</si>
  <si>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</si>
  <si>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</si>
  <si>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</si>
  <si>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</si>
  <si>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</si>
  <si>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</si>
  <si>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</si>
  <si>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</si>
  <si>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</si>
  <si>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</si>
  <si>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</si>
  <si>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</si>
  <si>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</si>
  <si>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</si>
  <si>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</si>
  <si>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</si>
  <si>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</si>
  <si>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</si>
  <si>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</si>
  <si>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</si>
  <si>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</si>
  <si>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</si>
  <si>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</si>
  <si>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</si>
  <si>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</t>
  </si>
  <si>
    <t xml:space="preserve">        天然铀能源储备</t>
  </si>
  <si>
    <t xml:space="preserve">        煤炭储备</t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</si>
  <si>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</si>
  <si>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</si>
  <si>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</si>
  <si>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</si>
  <si>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</si>
  <si>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</si>
  <si>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</si>
  <si>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</si>
  <si>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</si>
  <si>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</si>
  <si>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</si>
  <si>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</si>
  <si>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</si>
  <si>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</si>
  <si>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</si>
  <si>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</si>
  <si>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</si>
  <si>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</si>
  <si>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</si>
  <si>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</si>
  <si>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</si>
  <si>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</si>
  <si>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</si>
  <si>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</si>
  <si>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</si>
  <si>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</si>
  <si>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</si>
  <si>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</si>
  <si>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</si>
  <si>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</si>
  <si>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</si>
  <si>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</si>
  <si>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</si>
  <si>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</si>
  <si>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</si>
  <si>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</si>
  <si>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</si>
  <si>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</si>
  <si>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</si>
  <si>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</si>
  <si>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</si>
  <si>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</si>
  <si>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</si>
  <si>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</si>
  <si>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</si>
  <si>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</si>
  <si>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</si>
  <si>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</si>
  <si>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</si>
  <si>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</si>
  <si>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</si>
  <si>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</si>
  <si>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</si>
  <si>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</si>
  <si>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</si>
  <si>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</si>
  <si>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</si>
  <si>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</si>
  <si>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</si>
  <si>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</si>
  <si>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</si>
  <si>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</si>
  <si>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</si>
  <si>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</si>
  <si>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</si>
  <si>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</si>
  <si>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</si>
  <si>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</si>
  <si>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</si>
  <si>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</si>
  <si>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</si>
  <si>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</si>
  <si>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</si>
  <si>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</si>
  <si>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</si>
  <si>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</si>
  <si>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</si>
  <si>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表四</t>
  </si>
  <si>
    <t>2019年一般公共预算本级支出表</t>
  </si>
  <si>
    <t>合计</t>
  </si>
  <si>
    <t>财力安排</t>
  </si>
  <si>
    <t>专项转移支付收入安排</t>
  </si>
  <si>
    <t>动用上年结余安排</t>
  </si>
  <si>
    <t>调入资金</t>
  </si>
  <si>
    <t>政府债务资金</t>
  </si>
  <si>
    <t>其他资金</t>
  </si>
  <si>
    <t xml:space="preserve">    自然灾害生活救助</t>
  </si>
  <si>
    <t xml:space="preserve">    行政运行</t>
  </si>
  <si>
    <t xml:space="preserve">    老龄卫生健康事务</t>
  </si>
  <si>
    <t xml:space="preserve">      应急管理事务</t>
  </si>
  <si>
    <t xml:space="preserve">      消防事务</t>
  </si>
  <si>
    <t xml:space="preserve">      森林消防事务</t>
  </si>
  <si>
    <t xml:space="preserve">      煤矿安全</t>
  </si>
  <si>
    <t xml:space="preserve">      地震事务</t>
  </si>
  <si>
    <t xml:space="preserve">      自然灾害防治</t>
  </si>
  <si>
    <t xml:space="preserve">      自然灾害救灾及恢复重建支出</t>
  </si>
  <si>
    <t xml:space="preserve">      其他灾害防治及应急管理支出</t>
  </si>
  <si>
    <t>二十一、预备费</t>
  </si>
  <si>
    <t>二十二、债务付息支出</t>
  </si>
  <si>
    <t>二十三、债务发行费用支出</t>
  </si>
  <si>
    <t>二十四、其他支出</t>
  </si>
  <si>
    <t xml:space="preserve">      年初预留</t>
  </si>
  <si>
    <t>表六</t>
  </si>
  <si>
    <t/>
  </si>
  <si>
    <t>2019年一般公共预算基本支出情况表</t>
  </si>
  <si>
    <t>单位：元</t>
  </si>
  <si>
    <t>一般公共预算基本支出</t>
  </si>
  <si>
    <t>经济分类科目编码</t>
  </si>
  <si>
    <t>经济分类科目名称</t>
  </si>
  <si>
    <t>小计</t>
  </si>
  <si>
    <t>人员经费</t>
  </si>
  <si>
    <t>公用经费</t>
  </si>
  <si>
    <t>类</t>
  </si>
  <si>
    <t>款</t>
  </si>
  <si>
    <t>总计:</t>
  </si>
  <si>
    <t>301</t>
  </si>
  <si>
    <t>01</t>
  </si>
  <si>
    <t>基本工资</t>
  </si>
  <si>
    <t>02</t>
  </si>
  <si>
    <t>津贴补贴</t>
  </si>
  <si>
    <t>03</t>
  </si>
  <si>
    <t>奖金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</si>
  <si>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</si>
  <si>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</si>
  <si>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</si>
  <si>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</si>
  <si>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</si>
  <si>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</si>
  <si>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</si>
  <si>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</si>
  <si>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</si>
  <si>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</si>
  <si>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</si>
  <si>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</si>
  <si>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99</t>
  </si>
  <si>
    <t>其他工资福利支出</t>
  </si>
  <si>
    <t>302</t>
  </si>
  <si>
    <t>办公费</t>
  </si>
  <si>
    <t>05</t>
  </si>
  <si>
    <t>水费</t>
  </si>
  <si>
    <t>06</t>
  </si>
  <si>
    <t>电费</t>
  </si>
  <si>
    <t>07</t>
  </si>
  <si>
    <t>邮电费</t>
  </si>
  <si>
    <t>取暖费</t>
  </si>
  <si>
    <t>差旅费</t>
  </si>
  <si>
    <t>维修（护）费</t>
  </si>
  <si>
    <t>16</t>
  </si>
  <si>
    <t>培训费</t>
  </si>
  <si>
    <t>17</t>
  </si>
  <si>
    <t>公务接待费</t>
  </si>
  <si>
    <t>18</t>
  </si>
  <si>
    <t>专用材料费</t>
  </si>
  <si>
    <t>26</t>
  </si>
  <si>
    <t>劳务费</t>
  </si>
  <si>
    <t>29</t>
  </si>
  <si>
    <t>福利费</t>
  </si>
  <si>
    <t>31</t>
  </si>
  <si>
    <t>公务用车运行维护费</t>
  </si>
  <si>
    <t>其他商品和服务支出</t>
  </si>
  <si>
    <t>303</t>
  </si>
  <si>
    <t>离休费</t>
  </si>
  <si>
    <t>退休费</t>
  </si>
  <si>
    <t>退职（役）费</t>
  </si>
  <si>
    <t>生活补助</t>
  </si>
  <si>
    <t>医疗费补助</t>
  </si>
  <si>
    <t>奖励金</t>
  </si>
  <si>
    <t>其他对个人和家庭的补助</t>
  </si>
  <si>
    <t>房屋建筑物构建</t>
  </si>
  <si>
    <t>办公设备购置</t>
  </si>
  <si>
    <t>专用设备购置</t>
  </si>
  <si>
    <t>基础设施建设</t>
  </si>
  <si>
    <t>大型修缮</t>
  </si>
  <si>
    <t>信息网络及软件购置更新</t>
  </si>
  <si>
    <t>399</t>
  </si>
  <si>
    <t>其他资本性支出</t>
  </si>
  <si>
    <t>其他支出</t>
  </si>
  <si>
    <t>表三</t>
  </si>
  <si>
    <t>2019年一般公共预算税收返还和转移支付表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</si>
  <si>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</si>
  <si>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</si>
  <si>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上年决算（执行)数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</si>
  <si>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</si>
  <si>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</si>
  <si>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</si>
  <si>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</si>
  <si>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</si>
  <si>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</si>
  <si>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</si>
  <si>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</si>
  <si>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</si>
  <si>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</si>
  <si>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</si>
  <si>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</si>
  <si>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</si>
  <si>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</si>
  <si>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</si>
  <si>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</si>
  <si>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</si>
  <si>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</si>
  <si>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</si>
  <si>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</si>
  <si>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</si>
  <si>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</si>
  <si>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</si>
  <si>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</si>
  <si>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</si>
  <si>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</si>
  <si>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</si>
  <si>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</si>
  <si>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</si>
  <si>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</si>
  <si>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</si>
  <si>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</si>
  <si>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</si>
  <si>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</si>
  <si>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</si>
  <si>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</si>
  <si>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</si>
  <si>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</si>
  <si>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</si>
  <si>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</si>
  <si>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</si>
  <si>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</si>
  <si>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</si>
  <si>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</si>
  <si>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</si>
  <si>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</si>
  <si>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</si>
  <si>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</si>
  <si>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</si>
  <si>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</si>
  <si>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</si>
  <si>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</si>
  <si>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</si>
  <si>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</si>
  <si>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</si>
  <si>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</si>
  <si>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</si>
  <si>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</si>
  <si>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</si>
  <si>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</si>
  <si>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</si>
  <si>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</si>
  <si>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</si>
  <si>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</si>
  <si>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</si>
  <si>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</si>
  <si>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</si>
  <si>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</si>
  <si>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</si>
  <si>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</si>
  <si>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</si>
  <si>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</si>
  <si>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</si>
  <si>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</si>
  <si>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t xml:space="preserve">  调出资金</t>
  </si>
  <si>
    <t xml:space="preserve">    从政府性基金预算调入</t>
  </si>
  <si>
    <t xml:space="preserve">  年终结余</t>
  </si>
  <si>
    <t xml:space="preserve">    从国有资本经营预算调入</t>
  </si>
  <si>
    <t xml:space="preserve">  地方政府一般债务还本支出</t>
  </si>
  <si>
    <t xml:space="preserve">    从其他资金调入</t>
  </si>
  <si>
    <t xml:space="preserve">  地方政府一般债务转贷支出</t>
  </si>
  <si>
    <t xml:space="preserve">  地方政府一般债务收入</t>
  </si>
  <si>
    <t xml:space="preserve">  援助其他地区支出</t>
  </si>
  <si>
    <t xml:space="preserve">  地方政府一般债务转贷收入</t>
  </si>
  <si>
    <t xml:space="preserve">  安排预算稳定调节基金</t>
  </si>
  <si>
    <t xml:space="preserve">  接受其他地区援助收入</t>
  </si>
  <si>
    <t xml:space="preserve">  补充预算周转金</t>
  </si>
  <si>
    <t xml:space="preserve">  动用预算稳定调节基金</t>
  </si>
  <si>
    <t>收入总计</t>
  </si>
  <si>
    <t>支出总计</t>
  </si>
  <si>
    <t>2019年政府一般债务限额情况表</t>
  </si>
  <si>
    <t>地区</t>
  </si>
  <si>
    <t>一般债务</t>
  </si>
  <si>
    <t xml:space="preserve">    呼图壁县</t>
  </si>
  <si>
    <t>2018年呼图壁县政府一般债务余额表</t>
  </si>
  <si>
    <t>单位：亿元</t>
  </si>
  <si>
    <t>项 目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</si>
</sst>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,##0.00"/>
    <numFmt numFmtId="177" formatCode="#0.00"/>
    <numFmt numFmtId="178" formatCode="0_ "/>
    <numFmt numFmtId="179" formatCode="0.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Default"/>
      <charset val="0"/>
    </font>
    <font>
      <b/>
      <sz val="14"/>
      <name val="宋体"/>
      <charset val="0"/>
    </font>
    <font>
      <b/>
      <sz val="14"/>
      <name val="Default"/>
      <charset val="0"/>
    </font>
    <font>
      <sz val="10"/>
      <name val="宋体"/>
      <charset val="0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6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19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37" fillId="13" borderId="22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right" vertical="center"/>
      <protection locked="0"/>
    </xf>
    <xf numFmtId="1" fontId="13" fillId="0" borderId="2" xfId="0" applyNumberFormat="1" applyFont="1" applyFill="1" applyBorder="1" applyAlignment="1" applyProtection="1">
      <alignment vertical="center"/>
      <protection locked="0"/>
    </xf>
    <xf numFmtId="1" fontId="12" fillId="0" borderId="2" xfId="0" applyNumberFormat="1" applyFont="1" applyFill="1" applyBorder="1" applyAlignment="1" applyProtection="1">
      <alignment vertical="center"/>
      <protection locked="0"/>
    </xf>
    <xf numFmtId="1" fontId="12" fillId="0" borderId="2" xfId="0" applyNumberFormat="1" applyFont="1" applyFill="1" applyBorder="1" applyAlignment="1" applyProtection="1">
      <alignment horizontal="right" vertical="center"/>
      <protection locked="0"/>
    </xf>
    <xf numFmtId="1" fontId="13" fillId="0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vertical="center"/>
      <protection locked="0"/>
    </xf>
    <xf numFmtId="1" fontId="13" fillId="0" borderId="2" xfId="0" applyNumberFormat="1" applyFont="1" applyFill="1" applyBorder="1" applyAlignment="1" applyProtection="1">
      <alignment horizontal="right" vertical="center"/>
      <protection locked="0"/>
    </xf>
    <xf numFmtId="0" fontId="13" fillId="0" borderId="2" xfId="0" applyNumberFormat="1" applyFont="1" applyFill="1" applyBorder="1" applyAlignment="1" applyProtection="1">
      <alignment vertical="center"/>
      <protection locked="0"/>
    </xf>
    <xf numFmtId="3" fontId="13" fillId="0" borderId="2" xfId="0" applyNumberFormat="1" applyFont="1" applyFill="1" applyBorder="1" applyAlignment="1" applyProtection="1">
      <alignment vertical="center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3" fontId="13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  <protection locked="0"/>
    </xf>
    <xf numFmtId="3" fontId="13" fillId="0" borderId="3" xfId="0" applyNumberFormat="1" applyFont="1" applyFill="1" applyBorder="1" applyAlignment="1" applyProtection="1">
      <alignment vertical="center"/>
      <protection locked="0"/>
    </xf>
    <xf numFmtId="1" fontId="13" fillId="0" borderId="7" xfId="0" applyNumberFormat="1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distributed" vertical="center"/>
      <protection locked="0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1" fontId="13" fillId="0" borderId="4" xfId="0" applyNumberFormat="1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Fill="1" applyBorder="1" applyAlignment="1">
      <alignment horizontal="left" vertical="top" wrapText="1"/>
    </xf>
    <xf numFmtId="0" fontId="15" fillId="0" borderId="12" xfId="0" applyNumberFormat="1" applyFont="1" applyFill="1" applyBorder="1" applyAlignment="1">
      <alignment horizontal="left" vertical="top" wrapText="1"/>
    </xf>
    <xf numFmtId="176" fontId="15" fillId="0" borderId="12" xfId="0" applyNumberFormat="1" applyFont="1" applyFill="1" applyBorder="1" applyAlignment="1">
      <alignment horizontal="right" vertical="top" wrapText="1"/>
    </xf>
    <xf numFmtId="0" fontId="14" fillId="0" borderId="2" xfId="0" applyNumberFormat="1" applyFont="1" applyFill="1" applyBorder="1" applyAlignment="1"/>
    <xf numFmtId="0" fontId="15" fillId="0" borderId="2" xfId="0" applyNumberFormat="1" applyFont="1" applyFill="1" applyBorder="1" applyAlignment="1">
      <alignment horizontal="left" vertical="top" wrapText="1"/>
    </xf>
    <xf numFmtId="176" fontId="15" fillId="0" borderId="2" xfId="0" applyNumberFormat="1" applyFont="1" applyFill="1" applyBorder="1" applyAlignment="1">
      <alignment horizontal="right" vertical="top" wrapText="1"/>
    </xf>
    <xf numFmtId="0" fontId="14" fillId="0" borderId="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178" fontId="13" fillId="0" borderId="5" xfId="0" applyNumberFormat="1" applyFont="1" applyFill="1" applyBorder="1" applyAlignment="1" applyProtection="1">
      <alignment horizontal="left" vertical="center"/>
      <protection locked="0"/>
    </xf>
    <xf numFmtId="179" fontId="13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1" fontId="13" fillId="0" borderId="2" xfId="0" applyNumberFormat="1" applyFont="1" applyFill="1" applyBorder="1" applyAlignment="1">
      <alignment vertical="center"/>
    </xf>
    <xf numFmtId="10" fontId="13" fillId="0" borderId="2" xfId="0" applyNumberFormat="1" applyFont="1" applyFill="1" applyBorder="1" applyAlignment="1">
      <alignment vertical="center"/>
    </xf>
    <xf numFmtId="178" fontId="13" fillId="0" borderId="2" xfId="0" applyNumberFormat="1" applyFont="1" applyFill="1" applyBorder="1" applyAlignment="1" applyProtection="1">
      <alignment horizontal="left" vertical="center"/>
      <protection locked="0"/>
    </xf>
    <xf numFmtId="179" fontId="13" fillId="0" borderId="2" xfId="0" applyNumberFormat="1" applyFont="1" applyFill="1" applyBorder="1" applyAlignment="1" applyProtection="1">
      <alignment horizontal="left" vertical="center"/>
      <protection locked="0"/>
    </xf>
    <xf numFmtId="178" fontId="13" fillId="0" borderId="4" xfId="0" applyNumberFormat="1" applyFont="1" applyFill="1" applyBorder="1" applyAlignment="1" applyProtection="1">
      <alignment horizontal="left" vertical="center"/>
      <protection locked="0"/>
    </xf>
    <xf numFmtId="179" fontId="13" fillId="0" borderId="4" xfId="0" applyNumberFormat="1" applyFont="1" applyFill="1" applyBorder="1" applyAlignment="1" applyProtection="1">
      <alignment horizontal="left" vertical="center"/>
      <protection locked="0"/>
    </xf>
    <xf numFmtId="0" fontId="13" fillId="0" borderId="4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1" fontId="1" fillId="0" borderId="2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9" fontId="12" fillId="0" borderId="2" xfId="11" applyFont="1" applyFill="1" applyBorder="1" applyAlignment="1">
      <alignment vertical="center"/>
    </xf>
    <xf numFmtId="9" fontId="13" fillId="0" borderId="2" xfId="11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8" workbookViewId="0">
      <selection activeCell="B20" sqref="B20"/>
    </sheetView>
  </sheetViews>
  <sheetFormatPr defaultColWidth="9" defaultRowHeight="14.25" outlineLevelCol="3"/>
  <cols>
    <col min="1" max="1" width="31.75" style="65" customWidth="1"/>
    <col min="2" max="2" width="18.75" style="65" customWidth="1"/>
    <col min="3" max="4" width="30.625" style="65" customWidth="1"/>
    <col min="5" max="16384" width="9" style="65"/>
  </cols>
  <sheetData>
    <row r="1" s="65" customFormat="1" ht="18" customHeight="1" spans="1:1">
      <c r="A1" s="67" t="s">
        <v>0</v>
      </c>
    </row>
    <row r="2" s="67" customFormat="1" ht="20.25" spans="1:4">
      <c r="A2" s="68" t="s">
        <v>1</v>
      </c>
      <c r="B2" s="68"/>
      <c r="C2" s="68"/>
      <c r="D2" s="68"/>
    </row>
    <row r="3" s="65" customFormat="1" ht="20.25" customHeight="1" spans="1:4">
      <c r="A3" s="67"/>
      <c r="D3" s="69" t="s">
        <v>2</v>
      </c>
    </row>
    <row r="4" s="65" customFormat="1" ht="31.5" customHeight="1" spans="1:4">
      <c r="A4" s="70" t="s">
        <v>3</v>
      </c>
      <c r="B4" s="71" t="s">
        <v>4</v>
      </c>
      <c r="C4" s="70" t="s">
        <v>5</v>
      </c>
      <c r="D4" s="70" t="s">
        <v>6</v>
      </c>
    </row>
    <row r="5" s="65" customFormat="1" ht="20.1" customHeight="1" spans="1:4">
      <c r="A5" s="79" t="s">
        <v>7</v>
      </c>
      <c r="B5" s="87">
        <f>SUM(B6:B21)</f>
        <v>50160</v>
      </c>
      <c r="C5" s="87">
        <f>SUM(C6:C21)</f>
        <v>70000</v>
      </c>
      <c r="D5" s="93">
        <f t="shared" ref="D5:D7" si="0">C5/B5</f>
        <v>1.39553429027113</v>
      </c>
    </row>
    <row r="6" s="65" customFormat="1" ht="20.1" customHeight="1" spans="1:4">
      <c r="A6" s="79" t="s">
        <v>8</v>
      </c>
      <c r="B6" s="79">
        <v>15358</v>
      </c>
      <c r="C6" s="79">
        <v>22500</v>
      </c>
      <c r="D6" s="94">
        <f t="shared" si="0"/>
        <v>1.46503450970178</v>
      </c>
    </row>
    <row r="7" s="65" customFormat="1" ht="20.1" customHeight="1" spans="1:4">
      <c r="A7" s="79" t="s">
        <v>9</v>
      </c>
      <c r="B7" s="79">
        <v>4434</v>
      </c>
      <c r="C7" s="79">
        <v>8000</v>
      </c>
      <c r="D7" s="94">
        <f t="shared" si="0"/>
        <v>1.8042399639152</v>
      </c>
    </row>
    <row r="8" s="65" customFormat="1" ht="20.1" customHeight="1" spans="1:4">
      <c r="A8" s="79" t="s">
        <v>10</v>
      </c>
      <c r="B8" s="79"/>
      <c r="C8" s="79"/>
      <c r="D8" s="94"/>
    </row>
    <row r="9" s="65" customFormat="1" ht="20.1" customHeight="1" spans="1:4">
      <c r="A9" s="79" t="s">
        <v>11</v>
      </c>
      <c r="B9" s="79">
        <v>2779</v>
      </c>
      <c r="C9" s="79">
        <v>3400</v>
      </c>
      <c r="D9" s="94">
        <f t="shared" ref="D9:D18" si="1">C9/B9</f>
        <v>1.22346167686218</v>
      </c>
    </row>
    <row r="10" s="65" customFormat="1" ht="20.1" customHeight="1" spans="1:4">
      <c r="A10" s="79" t="s">
        <v>12</v>
      </c>
      <c r="B10" s="79">
        <v>596</v>
      </c>
      <c r="C10" s="79">
        <v>4500</v>
      </c>
      <c r="D10" s="94">
        <f t="shared" si="1"/>
        <v>7.5503355704698</v>
      </c>
    </row>
    <row r="11" s="65" customFormat="1" ht="20.1" customHeight="1" spans="1:4">
      <c r="A11" s="79" t="s">
        <v>13</v>
      </c>
      <c r="B11" s="79">
        <v>2014</v>
      </c>
      <c r="C11" s="79">
        <v>2500</v>
      </c>
      <c r="D11" s="94">
        <f t="shared" si="1"/>
        <v>1.24131082423039</v>
      </c>
    </row>
    <row r="12" s="65" customFormat="1" ht="20.1" customHeight="1" spans="1:4">
      <c r="A12" s="79" t="s">
        <v>14</v>
      </c>
      <c r="B12" s="79">
        <v>2251</v>
      </c>
      <c r="C12" s="79">
        <v>3500</v>
      </c>
      <c r="D12" s="94">
        <f t="shared" si="1"/>
        <v>1.55486450466459</v>
      </c>
    </row>
    <row r="13" s="65" customFormat="1" ht="20.1" customHeight="1" spans="1:4">
      <c r="A13" s="79" t="s">
        <v>15</v>
      </c>
      <c r="B13" s="79">
        <v>780</v>
      </c>
      <c r="C13" s="79">
        <v>1000</v>
      </c>
      <c r="D13" s="94">
        <f t="shared" si="1"/>
        <v>1.28205128205128</v>
      </c>
    </row>
    <row r="14" s="65" customFormat="1" ht="20.1" customHeight="1" spans="1:4">
      <c r="A14" s="79" t="s">
        <v>16</v>
      </c>
      <c r="B14" s="79">
        <v>6037</v>
      </c>
      <c r="C14" s="79">
        <v>4000</v>
      </c>
      <c r="D14" s="94">
        <f t="shared" si="1"/>
        <v>0.662580752029154</v>
      </c>
    </row>
    <row r="15" s="65" customFormat="1" ht="20.1" customHeight="1" spans="1:4">
      <c r="A15" s="79" t="s">
        <v>17</v>
      </c>
      <c r="B15" s="79">
        <v>931</v>
      </c>
      <c r="C15" s="79">
        <v>2000</v>
      </c>
      <c r="D15" s="94">
        <f t="shared" si="1"/>
        <v>2.14822771213749</v>
      </c>
    </row>
    <row r="16" s="65" customFormat="1" ht="20.1" customHeight="1" spans="1:4">
      <c r="A16" s="79" t="s">
        <v>18</v>
      </c>
      <c r="B16" s="79">
        <v>1271</v>
      </c>
      <c r="C16" s="79">
        <v>2800</v>
      </c>
      <c r="D16" s="94">
        <f t="shared" si="1"/>
        <v>2.2029897718332</v>
      </c>
    </row>
    <row r="17" s="65" customFormat="1" ht="20.1" customHeight="1" spans="1:4">
      <c r="A17" s="79" t="s">
        <v>19</v>
      </c>
      <c r="B17" s="79">
        <v>9556</v>
      </c>
      <c r="C17" s="79">
        <v>9000</v>
      </c>
      <c r="D17" s="94">
        <f t="shared" si="1"/>
        <v>0.941816659690247</v>
      </c>
    </row>
    <row r="18" s="65" customFormat="1" ht="20.1" customHeight="1" spans="1:4">
      <c r="A18" s="79" t="s">
        <v>20</v>
      </c>
      <c r="B18" s="79">
        <v>4044</v>
      </c>
      <c r="C18" s="79">
        <v>6000</v>
      </c>
      <c r="D18" s="94">
        <f t="shared" si="1"/>
        <v>1.48367952522255</v>
      </c>
    </row>
    <row r="19" s="65" customFormat="1" ht="20.1" customHeight="1" spans="1:4">
      <c r="A19" s="79" t="s">
        <v>21</v>
      </c>
      <c r="B19" s="79"/>
      <c r="C19" s="79"/>
      <c r="D19" s="94"/>
    </row>
    <row r="20" s="65" customFormat="1" ht="20.1" customHeight="1" spans="1:4">
      <c r="A20" s="79" t="s">
        <v>22</v>
      </c>
      <c r="B20" s="79">
        <v>109</v>
      </c>
      <c r="C20" s="79">
        <v>800</v>
      </c>
      <c r="D20" s="94">
        <f>C20/B20</f>
        <v>7.3394495412844</v>
      </c>
    </row>
    <row r="21" s="65" customFormat="1" ht="20.1" customHeight="1" spans="1:4">
      <c r="A21" s="79" t="s">
        <v>23</v>
      </c>
      <c r="B21" s="79"/>
      <c r="C21" s="79"/>
      <c r="D21" s="94"/>
    </row>
    <row r="22" s="65" customFormat="1" ht="20.1" customHeight="1" spans="1:4">
      <c r="A22" s="79" t="s">
        <v>24</v>
      </c>
      <c r="D22" s="94">
        <f t="shared" ref="D22:D27" si="2">C23/B23</f>
        <v>0.719258875654526</v>
      </c>
    </row>
    <row r="23" s="65" customFormat="1" ht="21" customHeight="1" spans="1:4">
      <c r="A23" s="79" t="s">
        <v>25</v>
      </c>
      <c r="B23" s="87">
        <f>SUM(B24:B31)</f>
        <v>52137</v>
      </c>
      <c r="C23" s="87">
        <f>SUM(C24:C31)</f>
        <v>37500</v>
      </c>
      <c r="D23" s="93">
        <f t="shared" si="2"/>
        <v>1.10913930789707</v>
      </c>
    </row>
    <row r="24" s="65" customFormat="1" ht="20.1" customHeight="1" spans="1:4">
      <c r="A24" s="79" t="s">
        <v>26</v>
      </c>
      <c r="B24" s="79">
        <v>2254</v>
      </c>
      <c r="C24" s="79">
        <v>2500</v>
      </c>
      <c r="D24" s="94">
        <f t="shared" si="2"/>
        <v>0.106809078771696</v>
      </c>
    </row>
    <row r="25" s="65" customFormat="1" ht="20.1" customHeight="1" spans="1:4">
      <c r="A25" s="79" t="s">
        <v>27</v>
      </c>
      <c r="B25" s="79">
        <v>18725</v>
      </c>
      <c r="C25" s="79">
        <v>2000</v>
      </c>
      <c r="D25" s="94">
        <f t="shared" si="2"/>
        <v>0.883615248674577</v>
      </c>
    </row>
    <row r="26" s="65" customFormat="1" ht="20.1" customHeight="1" spans="1:4">
      <c r="A26" s="79" t="s">
        <v>28</v>
      </c>
      <c r="B26" s="79">
        <v>3961</v>
      </c>
      <c r="C26" s="79">
        <v>3500</v>
      </c>
      <c r="D26" s="94">
        <f t="shared" si="2"/>
        <v>0.0463777928232905</v>
      </c>
    </row>
    <row r="27" s="65" customFormat="1" ht="20.1" customHeight="1" spans="1:4">
      <c r="A27" s="79" t="s">
        <v>29</v>
      </c>
      <c r="B27" s="79">
        <v>2954</v>
      </c>
      <c r="C27" s="79">
        <v>137</v>
      </c>
      <c r="D27" s="94">
        <f t="shared" si="2"/>
        <v>1.21119498411913</v>
      </c>
    </row>
    <row r="28" s="65" customFormat="1" ht="20.1" customHeight="1" spans="1:4">
      <c r="A28" s="79" t="s">
        <v>30</v>
      </c>
      <c r="B28" s="79">
        <v>24243</v>
      </c>
      <c r="C28" s="79">
        <f>31863-2500</f>
        <v>29363</v>
      </c>
      <c r="D28" s="94"/>
    </row>
    <row r="29" s="65" customFormat="1" ht="20.1" customHeight="1" spans="1:4">
      <c r="A29" s="79" t="s">
        <v>31</v>
      </c>
      <c r="B29" s="79"/>
      <c r="C29" s="79"/>
      <c r="D29" s="94"/>
    </row>
    <row r="30" s="92" customFormat="1" ht="20.1" customHeight="1" spans="1:4">
      <c r="A30" s="79" t="s">
        <v>32</v>
      </c>
      <c r="B30" s="95"/>
      <c r="C30" s="79"/>
      <c r="D30" s="94"/>
    </row>
    <row r="31" s="92" customFormat="1" ht="20.1" customHeight="1" spans="1:4">
      <c r="A31" s="79" t="s">
        <v>33</v>
      </c>
      <c r="B31" s="95"/>
      <c r="C31" s="79"/>
      <c r="D31" s="94"/>
    </row>
    <row r="32" s="65" customFormat="1" ht="20.1" customHeight="1" spans="1:4">
      <c r="A32" s="79" t="s">
        <v>34</v>
      </c>
      <c r="B32" s="95"/>
      <c r="C32" s="79"/>
      <c r="D32" s="94"/>
    </row>
    <row r="33" s="65" customFormat="1" ht="20.1" customHeight="1" spans="1:4">
      <c r="A33" s="90" t="s">
        <v>35</v>
      </c>
      <c r="B33" s="79">
        <f>B5+B23</f>
        <v>102297</v>
      </c>
      <c r="C33" s="79">
        <f>SUM(C5,C23)</f>
        <v>107500</v>
      </c>
      <c r="D33" s="94">
        <f>C33/B33</f>
        <v>1.05086170659941</v>
      </c>
    </row>
    <row r="34" s="65" customFormat="1" ht="18.75" customHeight="1" spans="1:4">
      <c r="A34" s="96" t="s">
        <v>34</v>
      </c>
      <c r="B34" s="96"/>
      <c r="C34" s="96"/>
      <c r="D34" s="96"/>
    </row>
    <row r="35" s="65" customFormat="1" ht="20.1" customHeight="1"/>
    <row r="36" s="65" customFormat="1" ht="20.1" customHeight="1"/>
    <row r="37" s="65" customFormat="1" ht="20.1" customHeight="1"/>
    <row r="38" s="65" customFormat="1" ht="20.1" customHeight="1"/>
  </sheetData>
  <mergeCells count="2">
    <mergeCell ref="A2:D2"/>
    <mergeCell ref="A34:D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1"/>
  <sheetViews>
    <sheetView topLeftCell="A1276" workbookViewId="0">
      <selection activeCell="C1294" sqref="C1294"/>
    </sheetView>
  </sheetViews>
  <sheetFormatPr defaultColWidth="9" defaultRowHeight="14.25" outlineLevelCol="4"/>
  <cols>
    <col min="1" max="1" width="41.75" style="65" customWidth="1"/>
    <col min="2" max="3" width="15.625" style="65" customWidth="1"/>
    <col min="4" max="4" width="15.625" style="78" customWidth="1"/>
    <col min="5" max="5" width="15.625" style="65" customWidth="1"/>
    <col min="6" max="6" width="15.25" style="65" customWidth="1"/>
    <col min="7" max="7" width="11.875" style="65" customWidth="1"/>
    <col min="8" max="8" width="16.25" style="65" customWidth="1"/>
    <col min="9" max="16384" width="9" style="65"/>
  </cols>
  <sheetData>
    <row r="1" s="65" customFormat="1" spans="1:5">
      <c r="A1" s="67" t="s">
        <v>36</v>
      </c>
      <c r="E1" s="69" t="s">
        <v>34</v>
      </c>
    </row>
    <row r="2" s="65" customFormat="1" ht="20.25" spans="1:5">
      <c r="A2" s="68" t="s">
        <v>37</v>
      </c>
      <c r="B2" s="68"/>
      <c r="C2" s="68"/>
      <c r="D2" s="68"/>
      <c r="E2" s="68"/>
    </row>
    <row r="3" s="65" customFormat="1" spans="5:5">
      <c r="E3" s="69" t="s">
        <v>2</v>
      </c>
    </row>
    <row r="4" s="65" customFormat="1" ht="28.5" spans="1:5">
      <c r="A4" s="70" t="s">
        <v>38</v>
      </c>
      <c r="B4" s="71" t="s">
        <v>4</v>
      </c>
      <c r="C4" s="70" t="s">
        <v>39</v>
      </c>
      <c r="D4" s="71" t="s">
        <v>6</v>
      </c>
      <c r="E4" s="70" t="s">
        <v>40</v>
      </c>
    </row>
    <row r="5" s="65" customFormat="1" spans="1:5">
      <c r="A5" s="79" t="s">
        <v>41</v>
      </c>
      <c r="B5" s="80">
        <f>SUM(B6,B18,B27,B38,B50,B61,B72,B84,B93,B106,B116,B125,B136,B150,B157,B165,B171,B178,B185,B192,B199,B205,B213,B219,B225,B231,B248)</f>
        <v>20302</v>
      </c>
      <c r="C5" s="80">
        <f>SUM(C6,C18,C27,C38,C50,C61,C72,C84,C93,C106,C116,C125,C136,C150,C157,C165,C171,C178,C185,C192,C199,C205,C213,C219,C225,C231,C248)</f>
        <v>23942</v>
      </c>
      <c r="D5" s="81">
        <f t="shared" ref="D5:D7" si="0">C5/B5</f>
        <v>1.17929268052409</v>
      </c>
      <c r="E5" s="79"/>
    </row>
    <row r="6" s="65" customFormat="1" spans="1:5">
      <c r="A6" s="82" t="s">
        <v>42</v>
      </c>
      <c r="B6" s="79">
        <f>SUM(B7:B17)</f>
        <v>694</v>
      </c>
      <c r="C6" s="79">
        <f>SUM(C7:C17)</f>
        <v>427</v>
      </c>
      <c r="D6" s="81">
        <f t="shared" si="0"/>
        <v>0.615273775216138</v>
      </c>
      <c r="E6" s="79"/>
    </row>
    <row r="7" s="65" customFormat="1" spans="1:5">
      <c r="A7" s="82" t="s">
        <v>43</v>
      </c>
      <c r="B7" s="79">
        <v>684</v>
      </c>
      <c r="C7" s="79">
        <v>427</v>
      </c>
      <c r="D7" s="81">
        <f t="shared" si="0"/>
        <v>0.624269005847953</v>
      </c>
      <c r="E7" s="79"/>
    </row>
    <row r="8" s="65" customFormat="1" spans="1:5">
      <c r="A8" s="82" t="s">
        <v>44</v>
      </c>
      <c r="B8" s="79"/>
      <c r="C8" s="79"/>
      <c r="D8" s="81"/>
      <c r="E8" s="79"/>
    </row>
    <row r="9" s="65" customFormat="1" spans="1:5">
      <c r="A9" s="83" t="s">
        <v>45</v>
      </c>
      <c r="B9" s="79"/>
      <c r="C9" s="79"/>
      <c r="D9" s="81"/>
      <c r="E9" s="79"/>
    </row>
    <row r="10" s="65" customFormat="1" spans="1:5">
      <c r="A10" s="83" t="s">
        <v>46</v>
      </c>
      <c r="B10" s="79">
        <v>1</v>
      </c>
      <c r="C10" s="79"/>
      <c r="D10" s="81"/>
      <c r="E10" s="79"/>
    </row>
    <row r="11" s="65" customFormat="1" spans="1:5">
      <c r="A11" s="83" t="s">
        <v>47</v>
      </c>
      <c r="B11" s="79"/>
      <c r="C11" s="79"/>
      <c r="D11" s="81"/>
      <c r="E11" s="79"/>
    </row>
    <row r="12" s="65" customFormat="1" spans="1:5">
      <c r="A12" s="79" t="s">
        <v>48</v>
      </c>
      <c r="B12" s="79"/>
      <c r="C12" s="79"/>
      <c r="D12" s="81"/>
      <c r="E12" s="79"/>
    </row>
    <row r="13" s="65" customFormat="1" spans="1:5">
      <c r="A13" s="79" t="s">
        <v>49</v>
      </c>
      <c r="B13" s="79"/>
      <c r="C13" s="79"/>
      <c r="D13" s="81"/>
      <c r="E13" s="79"/>
    </row>
    <row r="14" s="65" customFormat="1" spans="1:5">
      <c r="A14" s="79" t="s">
        <v>50</v>
      </c>
      <c r="B14" s="79">
        <v>3</v>
      </c>
      <c r="C14" s="79"/>
      <c r="D14" s="81"/>
      <c r="E14" s="79"/>
    </row>
    <row r="15" s="65" customFormat="1" spans="1:5">
      <c r="A15" s="79" t="s">
        <v>51</v>
      </c>
      <c r="B15" s="79"/>
      <c r="C15" s="79"/>
      <c r="D15" s="81"/>
      <c r="E15" s="79"/>
    </row>
    <row r="16" s="65" customFormat="1" spans="1:5">
      <c r="A16" s="79" t="s">
        <v>52</v>
      </c>
      <c r="B16" s="79"/>
      <c r="C16" s="79"/>
      <c r="D16" s="81"/>
      <c r="E16" s="79"/>
    </row>
    <row r="17" s="65" customFormat="1" spans="1:5">
      <c r="A17" s="79" t="s">
        <v>53</v>
      </c>
      <c r="B17" s="79">
        <v>6</v>
      </c>
      <c r="C17" s="79"/>
      <c r="D17" s="81"/>
      <c r="E17" s="79"/>
    </row>
    <row r="18" s="65" customFormat="1" spans="1:5">
      <c r="A18" s="82" t="s">
        <v>54</v>
      </c>
      <c r="B18" s="79">
        <f>SUM(B19:B26)</f>
        <v>299</v>
      </c>
      <c r="C18" s="79">
        <f>SUM(C19:C26)</f>
        <v>263</v>
      </c>
      <c r="D18" s="81">
        <f>C18/B18</f>
        <v>0.879598662207358</v>
      </c>
      <c r="E18" s="79"/>
    </row>
    <row r="19" s="65" customFormat="1" spans="1:5">
      <c r="A19" s="82" t="s">
        <v>43</v>
      </c>
      <c r="B19" s="79">
        <v>292</v>
      </c>
      <c r="C19" s="79">
        <v>263</v>
      </c>
      <c r="D19" s="81">
        <f>C19/B19</f>
        <v>0.900684931506849</v>
      </c>
      <c r="E19" s="79"/>
    </row>
    <row r="20" s="65" customFormat="1" spans="1:5">
      <c r="A20" s="82" t="s">
        <v>44</v>
      </c>
      <c r="B20" s="79"/>
      <c r="C20" s="79"/>
      <c r="D20" s="81"/>
      <c r="E20" s="79"/>
    </row>
    <row r="21" s="65" customFormat="1" spans="1:5">
      <c r="A21" s="83" t="s">
        <v>45</v>
      </c>
      <c r="B21" s="79"/>
      <c r="C21" s="79"/>
      <c r="D21" s="81"/>
      <c r="E21" s="79"/>
    </row>
    <row r="22" s="65" customFormat="1" spans="1:5">
      <c r="A22" s="83" t="s">
        <v>55</v>
      </c>
      <c r="B22" s="79"/>
      <c r="C22" s="79"/>
      <c r="D22" s="81"/>
      <c r="E22" s="79"/>
    </row>
    <row r="23" s="65" customFormat="1" spans="1:5">
      <c r="A23" s="83" t="s">
        <v>56</v>
      </c>
      <c r="B23" s="79"/>
      <c r="C23" s="79"/>
      <c r="D23" s="81"/>
      <c r="E23" s="79"/>
    </row>
    <row r="24" s="65" customFormat="1" spans="1:5">
      <c r="A24" s="83" t="s">
        <v>57</v>
      </c>
      <c r="B24" s="79"/>
      <c r="C24" s="79"/>
      <c r="D24" s="81"/>
      <c r="E24" s="79"/>
    </row>
    <row r="25" s="65" customFormat="1" spans="1:5">
      <c r="A25" s="83" t="s">
        <v>52</v>
      </c>
      <c r="B25" s="79"/>
      <c r="C25" s="79"/>
      <c r="D25" s="81"/>
      <c r="E25" s="79"/>
    </row>
    <row r="26" s="65" customFormat="1" spans="1:5">
      <c r="A26" s="83" t="s">
        <v>58</v>
      </c>
      <c r="B26" s="79">
        <v>7</v>
      </c>
      <c r="C26" s="79"/>
      <c r="D26" s="81"/>
      <c r="E26" s="79"/>
    </row>
    <row r="27" s="65" customFormat="1" spans="1:5">
      <c r="A27" s="82" t="s">
        <v>59</v>
      </c>
      <c r="B27" s="79">
        <f>SUM(B28:B37)</f>
        <v>8221</v>
      </c>
      <c r="C27" s="79">
        <f>SUM(C28:C37)</f>
        <v>8509</v>
      </c>
      <c r="D27" s="81">
        <f>C27/B27</f>
        <v>1.03503223452135</v>
      </c>
      <c r="E27" s="79"/>
    </row>
    <row r="28" s="65" customFormat="1" spans="1:5">
      <c r="A28" s="82" t="s">
        <v>43</v>
      </c>
      <c r="B28" s="79">
        <v>6350</v>
      </c>
      <c r="C28" s="79">
        <v>5780</v>
      </c>
      <c r="D28" s="81">
        <f>C28/B28</f>
        <v>0.910236220472441</v>
      </c>
      <c r="E28" s="79"/>
    </row>
    <row r="29" s="65" customFormat="1" spans="1:5">
      <c r="A29" s="82" t="s">
        <v>44</v>
      </c>
      <c r="B29" s="79"/>
      <c r="C29" s="79"/>
      <c r="D29" s="81"/>
      <c r="E29" s="79"/>
    </row>
    <row r="30" s="65" customFormat="1" spans="1:5">
      <c r="A30" s="83" t="s">
        <v>45</v>
      </c>
      <c r="B30" s="79"/>
      <c r="C30" s="79"/>
      <c r="D30" s="81"/>
      <c r="E30" s="79"/>
    </row>
    <row r="31" s="65" customFormat="1" spans="1:5">
      <c r="A31" s="83" t="s">
        <v>60</v>
      </c>
      <c r="B31" s="79"/>
      <c r="C31" s="79"/>
      <c r="D31" s="81"/>
      <c r="E31" s="79"/>
    </row>
    <row r="32" s="65" customFormat="1" spans="1:5">
      <c r="A32" s="83" t="s">
        <v>61</v>
      </c>
      <c r="B32" s="79"/>
      <c r="C32" s="79"/>
      <c r="D32" s="81"/>
      <c r="E32" s="79"/>
    </row>
    <row r="33" s="65" customFormat="1" spans="1:5">
      <c r="A33" s="84" t="s">
        <v>62</v>
      </c>
      <c r="B33" s="79"/>
      <c r="C33" s="79"/>
      <c r="D33" s="81"/>
      <c r="E33" s="79"/>
    </row>
    <row r="34" s="65" customFormat="1" spans="1:5">
      <c r="A34" s="82" t="s">
        <v>63</v>
      </c>
      <c r="B34" s="79">
        <v>104</v>
      </c>
      <c r="C34" s="79">
        <v>98</v>
      </c>
      <c r="D34" s="81">
        <f t="shared" ref="D34:D39" si="1">C34/B34</f>
        <v>0.942307692307692</v>
      </c>
      <c r="E34" s="79"/>
    </row>
    <row r="35" s="65" customFormat="1" spans="1:5">
      <c r="A35" s="83" t="s">
        <v>64</v>
      </c>
      <c r="B35" s="79"/>
      <c r="C35" s="79"/>
      <c r="D35" s="81"/>
      <c r="E35" s="79"/>
    </row>
    <row r="36" s="65" customFormat="1" spans="1:5">
      <c r="A36" s="83" t="s">
        <v>52</v>
      </c>
      <c r="B36" s="79">
        <v>1761</v>
      </c>
      <c r="C36" s="79">
        <v>2631</v>
      </c>
      <c r="D36" s="81">
        <f t="shared" si="1"/>
        <v>1.49403747870528</v>
      </c>
      <c r="E36" s="79"/>
    </row>
    <row r="37" s="65" customFormat="1" spans="1:5">
      <c r="A37" s="83" t="s">
        <v>65</v>
      </c>
      <c r="B37" s="79">
        <v>6</v>
      </c>
      <c r="C37" s="79"/>
      <c r="D37" s="81"/>
      <c r="E37" s="79"/>
    </row>
    <row r="38" s="65" customFormat="1" spans="1:5">
      <c r="A38" s="82" t="s">
        <v>66</v>
      </c>
      <c r="B38" s="79">
        <f>SUM(B39:B49)</f>
        <v>322</v>
      </c>
      <c r="C38" s="79">
        <f>SUM(C39:C49)</f>
        <v>284</v>
      </c>
      <c r="D38" s="81">
        <f t="shared" si="1"/>
        <v>0.881987577639752</v>
      </c>
      <c r="E38" s="79"/>
    </row>
    <row r="39" s="65" customFormat="1" spans="1:5">
      <c r="A39" s="82" t="s">
        <v>43</v>
      </c>
      <c r="B39" s="79">
        <v>313</v>
      </c>
      <c r="C39" s="79">
        <v>251</v>
      </c>
      <c r="D39" s="81">
        <f t="shared" si="1"/>
        <v>0.801916932907348</v>
      </c>
      <c r="E39" s="79"/>
    </row>
    <row r="40" s="65" customFormat="1" spans="1:5">
      <c r="A40" s="82" t="s">
        <v>44</v>
      </c>
      <c r="B40" s="79"/>
      <c r="C40" s="79"/>
      <c r="D40" s="81"/>
      <c r="E40" s="79"/>
    </row>
    <row r="41" s="65" customFormat="1" spans="1:5">
      <c r="A41" s="83" t="s">
        <v>45</v>
      </c>
      <c r="B41" s="79"/>
      <c r="C41" s="79"/>
      <c r="D41" s="81"/>
      <c r="E41" s="79"/>
    </row>
    <row r="42" s="65" customFormat="1" spans="1:5">
      <c r="A42" s="83" t="s">
        <v>67</v>
      </c>
      <c r="B42" s="79"/>
      <c r="C42" s="79"/>
      <c r="D42" s="81"/>
      <c r="E42" s="79"/>
    </row>
    <row r="43" s="65" customFormat="1" spans="1:5">
      <c r="A43" s="83" t="s">
        <v>68</v>
      </c>
      <c r="B43" s="79"/>
      <c r="C43" s="79"/>
      <c r="D43" s="81"/>
      <c r="E43" s="79"/>
    </row>
    <row r="44" s="65" customFormat="1" spans="1:5">
      <c r="A44" s="82" t="s">
        <v>69</v>
      </c>
      <c r="B44" s="79"/>
      <c r="C44" s="79"/>
      <c r="D44" s="81"/>
      <c r="E44" s="79"/>
    </row>
    <row r="45" s="65" customFormat="1" spans="1:5">
      <c r="A45" s="82" t="s">
        <v>70</v>
      </c>
      <c r="B45" s="79"/>
      <c r="C45" s="79"/>
      <c r="D45" s="81"/>
      <c r="E45" s="79"/>
    </row>
    <row r="46" s="65" customFormat="1" spans="1:5">
      <c r="A46" s="82" t="s">
        <v>71</v>
      </c>
      <c r="B46" s="79">
        <v>2</v>
      </c>
      <c r="C46" s="79"/>
      <c r="D46" s="81"/>
      <c r="E46" s="79"/>
    </row>
    <row r="47" s="65" customFormat="1" spans="1:5">
      <c r="A47" s="82" t="s">
        <v>72</v>
      </c>
      <c r="B47" s="79"/>
      <c r="C47" s="79"/>
      <c r="D47" s="81"/>
      <c r="E47" s="79"/>
    </row>
    <row r="48" s="65" customFormat="1" spans="1:5">
      <c r="A48" s="82" t="s">
        <v>52</v>
      </c>
      <c r="B48" s="79"/>
      <c r="C48" s="79"/>
      <c r="D48" s="81"/>
      <c r="E48" s="79"/>
    </row>
    <row r="49" s="65" customFormat="1" spans="1:5">
      <c r="A49" s="83" t="s">
        <v>73</v>
      </c>
      <c r="B49" s="79">
        <v>7</v>
      </c>
      <c r="C49" s="79">
        <v>33</v>
      </c>
      <c r="D49" s="81">
        <f t="shared" ref="D49:D51" si="2">C49/B49</f>
        <v>4.71428571428571</v>
      </c>
      <c r="E49" s="79"/>
    </row>
    <row r="50" s="65" customFormat="1" spans="1:5">
      <c r="A50" s="83" t="s">
        <v>74</v>
      </c>
      <c r="B50" s="79">
        <f>SUM(B51:B60)</f>
        <v>153</v>
      </c>
      <c r="C50" s="79">
        <f>SUM(C51:C60)</f>
        <v>157</v>
      </c>
      <c r="D50" s="81">
        <f t="shared" si="2"/>
        <v>1.02614379084967</v>
      </c>
      <c r="E50" s="79"/>
    </row>
    <row r="51" s="65" customFormat="1" spans="1:5">
      <c r="A51" s="83" t="s">
        <v>43</v>
      </c>
      <c r="B51" s="79">
        <v>153</v>
      </c>
      <c r="C51" s="79">
        <v>157</v>
      </c>
      <c r="D51" s="81">
        <f t="shared" si="2"/>
        <v>1.02614379084967</v>
      </c>
      <c r="E51" s="79"/>
    </row>
    <row r="52" s="65" customFormat="1" spans="1:5">
      <c r="A52" s="79" t="s">
        <v>44</v>
      </c>
      <c r="B52" s="79"/>
      <c r="C52" s="79"/>
      <c r="D52" s="81"/>
      <c r="E52" s="79"/>
    </row>
    <row r="53" s="65" customFormat="1" spans="1:5">
      <c r="A53" s="82" t="s">
        <v>45</v>
      </c>
      <c r="B53" s="79"/>
      <c r="C53" s="79"/>
      <c r="D53" s="81"/>
      <c r="E53" s="79"/>
    </row>
    <row r="54" s="65" customFormat="1" spans="1:5">
      <c r="A54" s="82" t="s">
        <v>75</v>
      </c>
      <c r="B54" s="79"/>
      <c r="C54" s="79"/>
      <c r="D54" s="81"/>
      <c r="E54" s="79"/>
    </row>
    <row r="55" s="65" customFormat="1" spans="1:5">
      <c r="A55" s="82" t="s">
        <v>76</v>
      </c>
      <c r="B55" s="79"/>
      <c r="C55" s="79"/>
      <c r="D55" s="81"/>
      <c r="E55" s="79"/>
    </row>
    <row r="56" s="65" customFormat="1" spans="1:5">
      <c r="A56" s="83" t="s">
        <v>77</v>
      </c>
      <c r="B56" s="79"/>
      <c r="C56" s="79"/>
      <c r="D56" s="81"/>
      <c r="E56" s="79"/>
    </row>
    <row r="57" s="65" customFormat="1" spans="1:5">
      <c r="A57" s="83" t="s">
        <v>78</v>
      </c>
      <c r="B57" s="79"/>
      <c r="C57" s="79"/>
      <c r="D57" s="81"/>
      <c r="E57" s="79"/>
    </row>
    <row r="58" s="65" customFormat="1" spans="1:5">
      <c r="A58" s="83" t="s">
        <v>79</v>
      </c>
      <c r="B58" s="79"/>
      <c r="C58" s="79"/>
      <c r="D58" s="81"/>
      <c r="E58" s="79"/>
    </row>
    <row r="59" s="65" customFormat="1" spans="1:5">
      <c r="A59" s="82" t="s">
        <v>52</v>
      </c>
      <c r="B59" s="79"/>
      <c r="C59" s="79"/>
      <c r="D59" s="81"/>
      <c r="E59" s="79"/>
    </row>
    <row r="60" s="65" customFormat="1" spans="1:5">
      <c r="A60" s="83" t="s">
        <v>80</v>
      </c>
      <c r="B60" s="79"/>
      <c r="C60" s="79"/>
      <c r="D60" s="81"/>
      <c r="E60" s="79"/>
    </row>
    <row r="61" s="65" customFormat="1" spans="1:5">
      <c r="A61" s="84" t="s">
        <v>81</v>
      </c>
      <c r="B61" s="79">
        <f>SUM(B62:B71)</f>
        <v>1206</v>
      </c>
      <c r="C61" s="79">
        <f>SUM(C62:C71)</f>
        <v>1202</v>
      </c>
      <c r="D61" s="81">
        <f>C61/B61</f>
        <v>0.996683250414594</v>
      </c>
      <c r="E61" s="79"/>
    </row>
    <row r="62" s="65" customFormat="1" spans="1:5">
      <c r="A62" s="83" t="s">
        <v>43</v>
      </c>
      <c r="B62" s="79">
        <v>1163</v>
      </c>
      <c r="C62" s="79">
        <v>1202</v>
      </c>
      <c r="D62" s="81">
        <f>C62/B62</f>
        <v>1.0335339638865</v>
      </c>
      <c r="E62" s="79"/>
    </row>
    <row r="63" s="65" customFormat="1" spans="1:5">
      <c r="A63" s="79" t="s">
        <v>44</v>
      </c>
      <c r="B63" s="79"/>
      <c r="C63" s="79"/>
      <c r="D63" s="81"/>
      <c r="E63" s="79"/>
    </row>
    <row r="64" s="65" customFormat="1" spans="1:5">
      <c r="A64" s="79" t="s">
        <v>45</v>
      </c>
      <c r="B64" s="79"/>
      <c r="C64" s="79"/>
      <c r="D64" s="81"/>
      <c r="E64" s="79"/>
    </row>
    <row r="65" s="65" customFormat="1" spans="1:5">
      <c r="A65" s="79" t="s">
        <v>82</v>
      </c>
      <c r="B65" s="79"/>
      <c r="C65" s="79"/>
      <c r="D65" s="81"/>
      <c r="E65" s="79"/>
    </row>
    <row r="66" s="65" customFormat="1" spans="1:5">
      <c r="A66" s="79" t="s">
        <v>83</v>
      </c>
      <c r="B66" s="79"/>
      <c r="C66" s="79"/>
      <c r="D66" s="81"/>
      <c r="E66" s="79"/>
    </row>
    <row r="67" s="65" customFormat="1" spans="1:5">
      <c r="A67" s="79" t="s">
        <v>84</v>
      </c>
      <c r="B67" s="79"/>
      <c r="C67" s="79"/>
      <c r="D67" s="81"/>
      <c r="E67" s="79"/>
    </row>
    <row r="68" s="65" customFormat="1" spans="1:5">
      <c r="A68" s="82" t="s">
        <v>85</v>
      </c>
      <c r="B68" s="79"/>
      <c r="C68" s="79"/>
      <c r="D68" s="81"/>
      <c r="E68" s="79"/>
    </row>
    <row r="69" s="65" customFormat="1" spans="1:5">
      <c r="A69" s="83" t="s">
        <v>86</v>
      </c>
      <c r="B69" s="79"/>
      <c r="C69" s="79"/>
      <c r="D69" s="81"/>
      <c r="E69" s="79"/>
    </row>
    <row r="70" s="65" customFormat="1" spans="1:5">
      <c r="A70" s="83" t="s">
        <v>52</v>
      </c>
      <c r="B70" s="79"/>
      <c r="C70" s="79"/>
      <c r="D70" s="81"/>
      <c r="E70" s="79"/>
    </row>
    <row r="71" s="65" customFormat="1" spans="1:5">
      <c r="A71" s="83" t="s">
        <v>87</v>
      </c>
      <c r="B71" s="79">
        <v>43</v>
      </c>
      <c r="C71" s="79"/>
      <c r="D71" s="81"/>
      <c r="E71" s="79"/>
    </row>
    <row r="72" s="65" customFormat="1" spans="1:5">
      <c r="A72" s="82" t="s">
        <v>88</v>
      </c>
      <c r="B72" s="79">
        <f>SUM(B73:B83)</f>
        <v>290</v>
      </c>
      <c r="C72" s="79">
        <f>SUM(C73:C83)</f>
        <v>1463</v>
      </c>
      <c r="D72" s="81">
        <f>C72/B72</f>
        <v>5.0448275862069</v>
      </c>
      <c r="E72" s="79"/>
    </row>
    <row r="73" s="65" customFormat="1" spans="1:5">
      <c r="A73" s="82" t="s">
        <v>43</v>
      </c>
      <c r="B73" s="79">
        <v>150</v>
      </c>
      <c r="C73" s="79">
        <v>1463</v>
      </c>
      <c r="D73" s="81">
        <f>C73/B73</f>
        <v>9.75333333333333</v>
      </c>
      <c r="E73" s="79"/>
    </row>
    <row r="74" s="65" customFormat="1" spans="1:5">
      <c r="A74" s="82" t="s">
        <v>44</v>
      </c>
      <c r="B74" s="79"/>
      <c r="C74" s="79"/>
      <c r="D74" s="81"/>
      <c r="E74" s="79"/>
    </row>
    <row r="75" s="65" customFormat="1" spans="1:5">
      <c r="A75" s="83" t="s">
        <v>45</v>
      </c>
      <c r="B75" s="79"/>
      <c r="C75" s="79"/>
      <c r="D75" s="81"/>
      <c r="E75" s="79"/>
    </row>
    <row r="76" s="65" customFormat="1" spans="1:5">
      <c r="A76" s="83" t="s">
        <v>89</v>
      </c>
      <c r="B76" s="79"/>
      <c r="C76" s="79"/>
      <c r="D76" s="81"/>
      <c r="E76" s="79"/>
    </row>
    <row r="77" s="65" customFormat="1" spans="1:5">
      <c r="A77" s="83" t="s">
        <v>90</v>
      </c>
      <c r="B77" s="79"/>
      <c r="C77" s="79"/>
      <c r="D77" s="81"/>
      <c r="E77" s="79"/>
    </row>
    <row r="78" s="65" customFormat="1" spans="1:5">
      <c r="A78" s="79" t="s">
        <v>91</v>
      </c>
      <c r="B78" s="79"/>
      <c r="C78" s="79"/>
      <c r="D78" s="81"/>
      <c r="E78" s="79"/>
    </row>
    <row r="79" s="65" customFormat="1" spans="1:5">
      <c r="A79" s="82" t="s">
        <v>92</v>
      </c>
      <c r="B79" s="79"/>
      <c r="C79" s="79"/>
      <c r="D79" s="81"/>
      <c r="E79" s="79"/>
    </row>
    <row r="80" s="65" customFormat="1" spans="1:5">
      <c r="A80" s="82" t="s">
        <v>93</v>
      </c>
      <c r="B80" s="79"/>
      <c r="C80" s="79"/>
      <c r="D80" s="81"/>
      <c r="E80" s="79"/>
    </row>
    <row r="81" s="65" customFormat="1" spans="1:5">
      <c r="A81" s="82" t="s">
        <v>85</v>
      </c>
      <c r="B81" s="79"/>
      <c r="C81" s="79"/>
      <c r="D81" s="81"/>
      <c r="E81" s="79"/>
    </row>
    <row r="82" s="65" customFormat="1" spans="1:5">
      <c r="A82" s="83" t="s">
        <v>52</v>
      </c>
      <c r="B82" s="79"/>
      <c r="C82" s="79"/>
      <c r="D82" s="81"/>
      <c r="E82" s="79"/>
    </row>
    <row r="83" s="65" customFormat="1" spans="1:5">
      <c r="A83" s="83" t="s">
        <v>94</v>
      </c>
      <c r="B83" s="79">
        <v>140</v>
      </c>
      <c r="C83" s="79"/>
      <c r="D83" s="81"/>
      <c r="E83" s="79"/>
    </row>
    <row r="84" s="65" customFormat="1" spans="1:5">
      <c r="A84" s="83" t="s">
        <v>95</v>
      </c>
      <c r="B84" s="79">
        <f>SUM(B85:B92)</f>
        <v>259</v>
      </c>
      <c r="C84" s="79">
        <f>SUM(C85:C92)</f>
        <v>277</v>
      </c>
      <c r="D84" s="81">
        <f>C84/B84</f>
        <v>1.06949806949807</v>
      </c>
      <c r="E84" s="79"/>
    </row>
    <row r="85" s="65" customFormat="1" spans="1:5">
      <c r="A85" s="82" t="s">
        <v>43</v>
      </c>
      <c r="B85" s="79">
        <v>259</v>
      </c>
      <c r="C85" s="79">
        <v>277</v>
      </c>
      <c r="D85" s="81">
        <f>C85/B85</f>
        <v>1.06949806949807</v>
      </c>
      <c r="E85" s="79"/>
    </row>
    <row r="86" s="65" customFormat="1" spans="1:5">
      <c r="A86" s="82" t="s">
        <v>44</v>
      </c>
      <c r="B86" s="79"/>
      <c r="C86" s="79"/>
      <c r="D86" s="81"/>
      <c r="E86" s="79"/>
    </row>
    <row r="87" s="65" customFormat="1" spans="1:5">
      <c r="A87" s="82" t="s">
        <v>45</v>
      </c>
      <c r="B87" s="79"/>
      <c r="C87" s="79"/>
      <c r="D87" s="81"/>
      <c r="E87" s="79"/>
    </row>
    <row r="88" s="65" customFormat="1" spans="1:5">
      <c r="A88" s="85" t="s">
        <v>96</v>
      </c>
      <c r="B88" s="79"/>
      <c r="C88" s="79"/>
      <c r="D88" s="81"/>
      <c r="E88" s="79"/>
    </row>
    <row r="89" s="65" customFormat="1" spans="1:5">
      <c r="A89" s="83" t="s">
        <v>97</v>
      </c>
      <c r="B89" s="79"/>
      <c r="C89" s="79"/>
      <c r="D89" s="81"/>
      <c r="E89" s="79"/>
    </row>
    <row r="90" s="65" customFormat="1" spans="1:5">
      <c r="A90" s="83" t="s">
        <v>85</v>
      </c>
      <c r="B90" s="79"/>
      <c r="C90" s="79"/>
      <c r="D90" s="81"/>
      <c r="E90" s="79"/>
    </row>
    <row r="91" s="65" customFormat="1" spans="1:5">
      <c r="A91" s="83" t="s">
        <v>52</v>
      </c>
      <c r="B91" s="79"/>
      <c r="C91" s="79"/>
      <c r="D91" s="81"/>
      <c r="E91" s="79"/>
    </row>
    <row r="92" s="65" customFormat="1" spans="1:5">
      <c r="A92" s="79" t="s">
        <v>98</v>
      </c>
      <c r="B92" s="79"/>
      <c r="C92" s="79"/>
      <c r="D92" s="81"/>
      <c r="E92" s="79"/>
    </row>
    <row r="93" s="65" customFormat="1" spans="1:5">
      <c r="A93" s="82" t="s">
        <v>99</v>
      </c>
      <c r="B93" s="79">
        <f>SUM(B94:B105)</f>
        <v>0</v>
      </c>
      <c r="C93" s="79">
        <f>SUM(C94:C105)</f>
        <v>0</v>
      </c>
      <c r="D93" s="81"/>
      <c r="E93" s="79"/>
    </row>
    <row r="94" s="65" customFormat="1" spans="1:5">
      <c r="A94" s="82" t="s">
        <v>43</v>
      </c>
      <c r="B94" s="79"/>
      <c r="C94" s="79"/>
      <c r="D94" s="81"/>
      <c r="E94" s="79"/>
    </row>
    <row r="95" s="65" customFormat="1" spans="1:5">
      <c r="A95" s="83" t="s">
        <v>44</v>
      </c>
      <c r="B95" s="79"/>
      <c r="C95" s="79"/>
      <c r="D95" s="81"/>
      <c r="E95" s="79"/>
    </row>
    <row r="96" s="65" customFormat="1" spans="1:5">
      <c r="A96" s="83" t="s">
        <v>45</v>
      </c>
      <c r="B96" s="79"/>
      <c r="C96" s="79"/>
      <c r="D96" s="81"/>
      <c r="E96" s="79"/>
    </row>
    <row r="97" s="65" customFormat="1" spans="1:5">
      <c r="A97" s="82" t="s">
        <v>100</v>
      </c>
      <c r="B97" s="79"/>
      <c r="C97" s="79"/>
      <c r="D97" s="81"/>
      <c r="E97" s="79"/>
    </row>
    <row r="98" s="65" customFormat="1" spans="1:5">
      <c r="A98" s="82" t="s">
        <v>101</v>
      </c>
      <c r="B98" s="79"/>
      <c r="C98" s="79"/>
      <c r="D98" s="81"/>
      <c r="E98" s="79"/>
    </row>
    <row r="99" s="65" customFormat="1" spans="1:5">
      <c r="A99" s="82" t="s">
        <v>85</v>
      </c>
      <c r="B99" s="79"/>
      <c r="C99" s="79"/>
      <c r="D99" s="81"/>
      <c r="E99" s="79"/>
    </row>
    <row r="100" s="65" customFormat="1" spans="1:5">
      <c r="A100" s="82" t="s">
        <v>102</v>
      </c>
      <c r="B100" s="79"/>
      <c r="C100" s="79"/>
      <c r="D100" s="81"/>
      <c r="E100" s="79"/>
    </row>
    <row r="101" s="65" customFormat="1" spans="1:5">
      <c r="A101" s="82" t="s">
        <v>103</v>
      </c>
      <c r="B101" s="79"/>
      <c r="C101" s="79"/>
      <c r="D101" s="81"/>
      <c r="E101" s="79"/>
    </row>
    <row r="102" s="65" customFormat="1" spans="1:5">
      <c r="A102" s="82" t="s">
        <v>104</v>
      </c>
      <c r="B102" s="79"/>
      <c r="C102" s="79"/>
      <c r="D102" s="81"/>
      <c r="E102" s="79"/>
    </row>
    <row r="103" s="65" customFormat="1" spans="1:5">
      <c r="A103" s="82" t="s">
        <v>105</v>
      </c>
      <c r="B103" s="79"/>
      <c r="C103" s="79"/>
      <c r="D103" s="81"/>
      <c r="E103" s="79"/>
    </row>
    <row r="104" s="65" customFormat="1" spans="1:5">
      <c r="A104" s="83" t="s">
        <v>52</v>
      </c>
      <c r="B104" s="79"/>
      <c r="C104" s="79"/>
      <c r="D104" s="81"/>
      <c r="E104" s="79"/>
    </row>
    <row r="105" s="65" customFormat="1" spans="1:5">
      <c r="A105" s="83" t="s">
        <v>106</v>
      </c>
      <c r="B105" s="79"/>
      <c r="C105" s="79"/>
      <c r="D105" s="81"/>
      <c r="E105" s="79"/>
    </row>
    <row r="106" s="65" customFormat="1" spans="1:5">
      <c r="A106" s="83" t="s">
        <v>107</v>
      </c>
      <c r="B106" s="79">
        <f>SUM(B107:B115)</f>
        <v>841</v>
      </c>
      <c r="C106" s="79">
        <f>SUM(C107:C115)</f>
        <v>943</v>
      </c>
      <c r="D106" s="81">
        <f>C106/B106</f>
        <v>1.12128418549346</v>
      </c>
      <c r="E106" s="79"/>
    </row>
    <row r="107" s="65" customFormat="1" spans="1:5">
      <c r="A107" s="83" t="s">
        <v>43</v>
      </c>
      <c r="B107" s="79">
        <v>558</v>
      </c>
      <c r="C107" s="79">
        <v>722</v>
      </c>
      <c r="D107" s="81">
        <f>C107/B107</f>
        <v>1.29390681003584</v>
      </c>
      <c r="E107" s="79"/>
    </row>
    <row r="108" s="65" customFormat="1" spans="1:5">
      <c r="A108" s="82" t="s">
        <v>44</v>
      </c>
      <c r="B108" s="79"/>
      <c r="C108" s="79"/>
      <c r="D108" s="81"/>
      <c r="E108" s="79"/>
    </row>
    <row r="109" s="65" customFormat="1" spans="1:5">
      <c r="A109" s="82" t="s">
        <v>45</v>
      </c>
      <c r="B109" s="79"/>
      <c r="C109" s="79"/>
      <c r="D109" s="81"/>
      <c r="E109" s="79"/>
    </row>
    <row r="110" s="65" customFormat="1" spans="1:5">
      <c r="A110" s="82" t="s">
        <v>108</v>
      </c>
      <c r="B110" s="79"/>
      <c r="C110" s="79"/>
      <c r="D110" s="81"/>
      <c r="E110" s="79"/>
    </row>
    <row r="111" s="65" customFormat="1" spans="1:5">
      <c r="A111" s="83" t="s">
        <v>109</v>
      </c>
      <c r="B111" s="79"/>
      <c r="C111" s="79"/>
      <c r="D111" s="81"/>
      <c r="E111" s="79"/>
    </row>
    <row r="112" s="65" customFormat="1" spans="1:5">
      <c r="A112" s="83" t="s">
        <v>110</v>
      </c>
      <c r="B112" s="79"/>
      <c r="C112" s="79"/>
      <c r="D112" s="81"/>
      <c r="E112" s="79"/>
    </row>
    <row r="113" s="65" customFormat="1" spans="1:5">
      <c r="A113" s="82" t="s">
        <v>111</v>
      </c>
      <c r="B113" s="79"/>
      <c r="C113" s="79"/>
      <c r="D113" s="81"/>
      <c r="E113" s="79"/>
    </row>
    <row r="114" s="65" customFormat="1" spans="1:5">
      <c r="A114" s="85" t="s">
        <v>52</v>
      </c>
      <c r="B114" s="79"/>
      <c r="C114" s="79"/>
      <c r="D114" s="81"/>
      <c r="E114" s="79"/>
    </row>
    <row r="115" s="65" customFormat="1" spans="1:5">
      <c r="A115" s="83" t="s">
        <v>112</v>
      </c>
      <c r="B115" s="79">
        <v>283</v>
      </c>
      <c r="C115" s="79">
        <v>221</v>
      </c>
      <c r="D115" s="81">
        <f t="shared" ref="D115:D117" si="3">C115/B115</f>
        <v>0.780918727915194</v>
      </c>
      <c r="E115" s="79"/>
    </row>
    <row r="116" s="65" customFormat="1" spans="1:5">
      <c r="A116" s="86" t="s">
        <v>113</v>
      </c>
      <c r="B116" s="79">
        <f>SUM(B117:B124)</f>
        <v>851</v>
      </c>
      <c r="C116" s="79">
        <f>SUM(C117:C124)</f>
        <v>611</v>
      </c>
      <c r="D116" s="81">
        <f t="shared" si="3"/>
        <v>0.717978848413631</v>
      </c>
      <c r="E116" s="79"/>
    </row>
    <row r="117" s="65" customFormat="1" spans="1:5">
      <c r="A117" s="82" t="s">
        <v>43</v>
      </c>
      <c r="B117" s="79">
        <v>851</v>
      </c>
      <c r="C117" s="79">
        <v>611</v>
      </c>
      <c r="D117" s="81">
        <f t="shared" si="3"/>
        <v>0.717978848413631</v>
      </c>
      <c r="E117" s="79"/>
    </row>
    <row r="118" s="65" customFormat="1" spans="1:5">
      <c r="A118" s="82" t="s">
        <v>44</v>
      </c>
      <c r="B118" s="79"/>
      <c r="C118" s="79"/>
      <c r="D118" s="81"/>
      <c r="E118" s="79"/>
    </row>
    <row r="119" s="65" customFormat="1" spans="1:5">
      <c r="A119" s="82" t="s">
        <v>45</v>
      </c>
      <c r="B119" s="79"/>
      <c r="C119" s="79"/>
      <c r="D119" s="81"/>
      <c r="E119" s="79"/>
    </row>
    <row r="120" s="65" customFormat="1" spans="1:5">
      <c r="A120" s="83" t="s">
        <v>114</v>
      </c>
      <c r="B120" s="79"/>
      <c r="C120" s="79"/>
      <c r="D120" s="81"/>
      <c r="E120" s="79"/>
    </row>
    <row r="121" s="65" customFormat="1" spans="1:5">
      <c r="A121" s="83" t="s">
        <v>115</v>
      </c>
      <c r="B121" s="79"/>
      <c r="C121" s="79"/>
      <c r="D121" s="81"/>
      <c r="E121" s="79"/>
    </row>
    <row r="122" s="65" customFormat="1" spans="1:5">
      <c r="A122" s="83" t="s">
        <v>116</v>
      </c>
      <c r="B122" s="79"/>
      <c r="C122" s="79"/>
      <c r="D122" s="81"/>
      <c r="E122" s="79"/>
    </row>
    <row r="123" s="65" customFormat="1" spans="1:5">
      <c r="A123" s="82" t="s">
        <v>52</v>
      </c>
      <c r="B123" s="79"/>
      <c r="C123" s="79"/>
      <c r="D123" s="81"/>
      <c r="E123" s="79"/>
    </row>
    <row r="124" s="65" customFormat="1" spans="1:5">
      <c r="A124" s="82" t="s">
        <v>117</v>
      </c>
      <c r="B124" s="79"/>
      <c r="C124" s="79"/>
      <c r="D124" s="81"/>
      <c r="E124" s="79"/>
    </row>
    <row r="125" s="65" customFormat="1" spans="1:5">
      <c r="A125" s="79" t="s">
        <v>118</v>
      </c>
      <c r="B125" s="79">
        <f>SUM(B126:B135)</f>
        <v>410</v>
      </c>
      <c r="C125" s="79">
        <f>SUM(C126:C135)</f>
        <v>277</v>
      </c>
      <c r="D125" s="81">
        <f>C125/B125</f>
        <v>0.675609756097561</v>
      </c>
      <c r="E125" s="79"/>
    </row>
    <row r="126" s="65" customFormat="1" spans="1:5">
      <c r="A126" s="82" t="s">
        <v>43</v>
      </c>
      <c r="B126" s="79">
        <v>209</v>
      </c>
      <c r="C126" s="79">
        <v>205</v>
      </c>
      <c r="D126" s="81">
        <f>C126/B126</f>
        <v>0.980861244019139</v>
      </c>
      <c r="E126" s="79"/>
    </row>
    <row r="127" s="65" customFormat="1" spans="1:5">
      <c r="A127" s="82" t="s">
        <v>44</v>
      </c>
      <c r="B127" s="79"/>
      <c r="C127" s="79"/>
      <c r="D127" s="81"/>
      <c r="E127" s="79"/>
    </row>
    <row r="128" s="65" customFormat="1" spans="1:5">
      <c r="A128" s="82" t="s">
        <v>45</v>
      </c>
      <c r="B128" s="79"/>
      <c r="C128" s="79"/>
      <c r="D128" s="81"/>
      <c r="E128" s="79"/>
    </row>
    <row r="129" s="65" customFormat="1" spans="1:5">
      <c r="A129" s="83" t="s">
        <v>119</v>
      </c>
      <c r="B129" s="79"/>
      <c r="C129" s="79"/>
      <c r="D129" s="81"/>
      <c r="E129" s="79"/>
    </row>
    <row r="130" s="65" customFormat="1" spans="1:5">
      <c r="A130" s="83" t="s">
        <v>120</v>
      </c>
      <c r="B130" s="79"/>
      <c r="C130" s="79"/>
      <c r="D130" s="81"/>
      <c r="E130" s="79"/>
    </row>
    <row r="131" s="65" customFormat="1" spans="1:5">
      <c r="A131" s="83" t="s">
        <v>121</v>
      </c>
      <c r="B131" s="79"/>
      <c r="C131" s="79"/>
      <c r="D131" s="81"/>
      <c r="E131" s="79"/>
    </row>
    <row r="132" s="65" customFormat="1" spans="1:5">
      <c r="A132" s="82" t="s">
        <v>122</v>
      </c>
      <c r="B132" s="79"/>
      <c r="C132" s="79"/>
      <c r="D132" s="81"/>
      <c r="E132" s="79"/>
    </row>
    <row r="133" s="65" customFormat="1" spans="1:5">
      <c r="A133" s="82" t="s">
        <v>123</v>
      </c>
      <c r="B133" s="79">
        <v>50</v>
      </c>
      <c r="C133" s="79"/>
      <c r="D133" s="81"/>
      <c r="E133" s="79"/>
    </row>
    <row r="134" s="65" customFormat="1" spans="1:5">
      <c r="A134" s="82" t="s">
        <v>52</v>
      </c>
      <c r="B134" s="79">
        <v>18</v>
      </c>
      <c r="C134" s="79">
        <v>22</v>
      </c>
      <c r="D134" s="81">
        <f>C134/B134</f>
        <v>1.22222222222222</v>
      </c>
      <c r="E134" s="79"/>
    </row>
    <row r="135" s="65" customFormat="1" spans="1:5">
      <c r="A135" s="83" t="s">
        <v>124</v>
      </c>
      <c r="B135" s="79">
        <v>133</v>
      </c>
      <c r="C135" s="79">
        <v>50</v>
      </c>
      <c r="D135" s="81">
        <f>C135/B135</f>
        <v>0.37593984962406</v>
      </c>
      <c r="E135" s="79"/>
    </row>
    <row r="136" s="65" customFormat="1" spans="1:5">
      <c r="A136" s="83" t="s">
        <v>125</v>
      </c>
      <c r="B136" s="79">
        <f>SUM(B137:B149)</f>
        <v>0</v>
      </c>
      <c r="C136" s="79">
        <f>SUM(C137:C149)</f>
        <v>0</v>
      </c>
      <c r="D136" s="81"/>
      <c r="E136" s="79"/>
    </row>
    <row r="137" s="65" customFormat="1" spans="1:5">
      <c r="A137" s="83" t="s">
        <v>43</v>
      </c>
      <c r="B137" s="79"/>
      <c r="C137" s="79"/>
      <c r="D137" s="81"/>
      <c r="E137" s="79"/>
    </row>
    <row r="138" s="65" customFormat="1" spans="1:5">
      <c r="A138" s="79" t="s">
        <v>44</v>
      </c>
      <c r="B138" s="79"/>
      <c r="C138" s="79"/>
      <c r="D138" s="81"/>
      <c r="E138" s="79"/>
    </row>
    <row r="139" s="65" customFormat="1" spans="1:5">
      <c r="A139" s="82" t="s">
        <v>45</v>
      </c>
      <c r="B139" s="79"/>
      <c r="C139" s="79"/>
      <c r="D139" s="81"/>
      <c r="E139" s="79"/>
    </row>
    <row r="140" s="65" customFormat="1" spans="1:5">
      <c r="A140" s="82" t="s">
        <v>126</v>
      </c>
      <c r="B140" s="79"/>
      <c r="C140" s="79"/>
      <c r="D140" s="81"/>
      <c r="E140" s="79"/>
    </row>
    <row r="141" s="65" customFormat="1" spans="1:5">
      <c r="A141" s="82" t="s">
        <v>127</v>
      </c>
      <c r="B141" s="79"/>
      <c r="C141" s="79"/>
      <c r="D141" s="81"/>
      <c r="E141" s="79"/>
    </row>
    <row r="142" s="65" customFormat="1" spans="1:5">
      <c r="A142" s="85" t="s">
        <v>128</v>
      </c>
      <c r="B142" s="79"/>
      <c r="C142" s="79"/>
      <c r="D142" s="81"/>
      <c r="E142" s="79"/>
    </row>
    <row r="143" s="65" customFormat="1" spans="1:5">
      <c r="A143" s="83" t="s">
        <v>129</v>
      </c>
      <c r="B143" s="79"/>
      <c r="C143" s="79"/>
      <c r="D143" s="81"/>
      <c r="E143" s="79"/>
    </row>
    <row r="144" s="65" customFormat="1" spans="1:5">
      <c r="A144" s="83" t="s">
        <v>130</v>
      </c>
      <c r="B144" s="79"/>
      <c r="C144" s="79"/>
      <c r="D144" s="81"/>
      <c r="E144" s="79"/>
    </row>
    <row r="145" s="65" customFormat="1" spans="1:5">
      <c r="A145" s="82" t="s">
        <v>131</v>
      </c>
      <c r="B145" s="79"/>
      <c r="C145" s="79"/>
      <c r="D145" s="81"/>
      <c r="E145" s="79"/>
    </row>
    <row r="146" s="65" customFormat="1" spans="1:5">
      <c r="A146" s="82" t="s">
        <v>132</v>
      </c>
      <c r="B146" s="79"/>
      <c r="C146" s="79"/>
      <c r="D146" s="81"/>
      <c r="E146" s="79"/>
    </row>
    <row r="147" s="65" customFormat="1" spans="1:5">
      <c r="A147" s="82" t="s">
        <v>133</v>
      </c>
      <c r="B147" s="79"/>
      <c r="C147" s="79"/>
      <c r="D147" s="81"/>
      <c r="E147" s="79"/>
    </row>
    <row r="148" s="65" customFormat="1" spans="1:5">
      <c r="A148" s="82" t="s">
        <v>52</v>
      </c>
      <c r="B148" s="79"/>
      <c r="C148" s="79"/>
      <c r="D148" s="81"/>
      <c r="E148" s="79"/>
    </row>
    <row r="149" s="65" customFormat="1" spans="1:5">
      <c r="A149" s="82" t="s">
        <v>134</v>
      </c>
      <c r="B149" s="79"/>
      <c r="C149" s="79"/>
      <c r="D149" s="81"/>
      <c r="E149" s="79"/>
    </row>
    <row r="150" s="65" customFormat="1" spans="1:5">
      <c r="A150" s="82" t="s">
        <v>135</v>
      </c>
      <c r="B150" s="79">
        <f>SUM(B151:B156)</f>
        <v>247</v>
      </c>
      <c r="C150" s="79">
        <f>SUM(C151:C156)</f>
        <v>174</v>
      </c>
      <c r="D150" s="81">
        <f>C150/B150</f>
        <v>0.704453441295547</v>
      </c>
      <c r="E150" s="79"/>
    </row>
    <row r="151" s="65" customFormat="1" spans="1:5">
      <c r="A151" s="82" t="s">
        <v>43</v>
      </c>
      <c r="B151" s="79">
        <v>247</v>
      </c>
      <c r="C151" s="79">
        <v>174</v>
      </c>
      <c r="D151" s="81">
        <f>C151/B151</f>
        <v>0.704453441295547</v>
      </c>
      <c r="E151" s="79"/>
    </row>
    <row r="152" s="65" customFormat="1" spans="1:5">
      <c r="A152" s="82" t="s">
        <v>44</v>
      </c>
      <c r="B152" s="79"/>
      <c r="C152" s="79"/>
      <c r="D152" s="81"/>
      <c r="E152" s="79"/>
    </row>
    <row r="153" s="65" customFormat="1" spans="1:5">
      <c r="A153" s="83" t="s">
        <v>45</v>
      </c>
      <c r="B153" s="79"/>
      <c r="C153" s="79"/>
      <c r="D153" s="81"/>
      <c r="E153" s="79"/>
    </row>
    <row r="154" s="65" customFormat="1" spans="1:5">
      <c r="A154" s="83" t="s">
        <v>136</v>
      </c>
      <c r="B154" s="79"/>
      <c r="C154" s="79"/>
      <c r="D154" s="81"/>
      <c r="E154" s="79"/>
    </row>
    <row r="155" s="65" customFormat="1" spans="1:5">
      <c r="A155" s="83" t="s">
        <v>52</v>
      </c>
      <c r="B155" s="79"/>
      <c r="C155" s="79"/>
      <c r="D155" s="81"/>
      <c r="E155" s="79"/>
    </row>
    <row r="156" s="65" customFormat="1" spans="1:5">
      <c r="A156" s="79" t="s">
        <v>137</v>
      </c>
      <c r="B156" s="79"/>
      <c r="C156" s="79"/>
      <c r="D156" s="81"/>
      <c r="E156" s="79"/>
    </row>
    <row r="157" s="65" customFormat="1" spans="1:5">
      <c r="A157" s="82" t="s">
        <v>138</v>
      </c>
      <c r="B157" s="79">
        <f>SUM(B158:B164)</f>
        <v>0</v>
      </c>
      <c r="C157" s="79">
        <f>SUM(C158:C164)</f>
        <v>0</v>
      </c>
      <c r="D157" s="81"/>
      <c r="E157" s="79"/>
    </row>
    <row r="158" s="65" customFormat="1" spans="1:5">
      <c r="A158" s="82" t="s">
        <v>43</v>
      </c>
      <c r="B158" s="79"/>
      <c r="C158" s="79"/>
      <c r="D158" s="81"/>
      <c r="E158" s="79"/>
    </row>
    <row r="159" s="65" customFormat="1" spans="1:5">
      <c r="A159" s="83" t="s">
        <v>44</v>
      </c>
      <c r="B159" s="79"/>
      <c r="C159" s="79"/>
      <c r="D159" s="81"/>
      <c r="E159" s="79"/>
    </row>
    <row r="160" s="65" customFormat="1" spans="1:5">
      <c r="A160" s="83" t="s">
        <v>45</v>
      </c>
      <c r="B160" s="79"/>
      <c r="C160" s="79"/>
      <c r="D160" s="81"/>
      <c r="E160" s="79"/>
    </row>
    <row r="161" s="65" customFormat="1" spans="1:5">
      <c r="A161" s="83" t="s">
        <v>139</v>
      </c>
      <c r="B161" s="79"/>
      <c r="C161" s="79"/>
      <c r="D161" s="81"/>
      <c r="E161" s="79"/>
    </row>
    <row r="162" s="65" customFormat="1" spans="1:5">
      <c r="A162" s="79" t="s">
        <v>140</v>
      </c>
      <c r="B162" s="79"/>
      <c r="C162" s="79"/>
      <c r="D162" s="81"/>
      <c r="E162" s="79"/>
    </row>
    <row r="163" s="65" customFormat="1" spans="1:5">
      <c r="A163" s="82" t="s">
        <v>52</v>
      </c>
      <c r="B163" s="79"/>
      <c r="C163" s="79"/>
      <c r="D163" s="81"/>
      <c r="E163" s="79"/>
    </row>
    <row r="164" s="65" customFormat="1" spans="1:5">
      <c r="A164" s="82" t="s">
        <v>141</v>
      </c>
      <c r="B164" s="79"/>
      <c r="C164" s="79"/>
      <c r="D164" s="81"/>
      <c r="E164" s="79"/>
    </row>
    <row r="165" s="65" customFormat="1" spans="1:5">
      <c r="A165" s="83" t="s">
        <v>142</v>
      </c>
      <c r="B165" s="79">
        <f>SUM(B166:B170)</f>
        <v>150</v>
      </c>
      <c r="C165" s="79">
        <f>SUM(C166:C170)</f>
        <v>176</v>
      </c>
      <c r="D165" s="81">
        <f>C165/B165</f>
        <v>1.17333333333333</v>
      </c>
      <c r="E165" s="79"/>
    </row>
    <row r="166" s="65" customFormat="1" spans="1:5">
      <c r="A166" s="83" t="s">
        <v>43</v>
      </c>
      <c r="B166" s="79">
        <v>145</v>
      </c>
      <c r="C166" s="79">
        <v>176</v>
      </c>
      <c r="D166" s="81">
        <f>C166/B166</f>
        <v>1.21379310344828</v>
      </c>
      <c r="E166" s="79"/>
    </row>
    <row r="167" s="65" customFormat="1" spans="1:5">
      <c r="A167" s="83" t="s">
        <v>44</v>
      </c>
      <c r="B167" s="79"/>
      <c r="C167" s="79"/>
      <c r="D167" s="81"/>
      <c r="E167" s="79"/>
    </row>
    <row r="168" s="65" customFormat="1" spans="1:5">
      <c r="A168" s="82" t="s">
        <v>45</v>
      </c>
      <c r="B168" s="79"/>
      <c r="C168" s="79"/>
      <c r="D168" s="81"/>
      <c r="E168" s="79"/>
    </row>
    <row r="169" s="65" customFormat="1" spans="1:5">
      <c r="A169" s="84" t="s">
        <v>143</v>
      </c>
      <c r="B169" s="79">
        <v>5</v>
      </c>
      <c r="C169" s="79"/>
      <c r="D169" s="81"/>
      <c r="E169" s="79"/>
    </row>
    <row r="170" s="65" customFormat="1" spans="1:5">
      <c r="A170" s="82" t="s">
        <v>144</v>
      </c>
      <c r="B170" s="79"/>
      <c r="C170" s="79"/>
      <c r="D170" s="81"/>
      <c r="E170" s="79"/>
    </row>
    <row r="171" s="65" customFormat="1" spans="1:5">
      <c r="A171" s="83" t="s">
        <v>145</v>
      </c>
      <c r="B171" s="79">
        <f>SUM(B172:B177)</f>
        <v>0</v>
      </c>
      <c r="C171" s="79">
        <f>SUM(C172:C177)</f>
        <v>0</v>
      </c>
      <c r="D171" s="81"/>
      <c r="E171" s="79"/>
    </row>
    <row r="172" s="65" customFormat="1" spans="1:5">
      <c r="A172" s="83" t="s">
        <v>43</v>
      </c>
      <c r="B172" s="79"/>
      <c r="C172" s="79"/>
      <c r="D172" s="81"/>
      <c r="E172" s="79"/>
    </row>
    <row r="173" s="65" customFormat="1" spans="1:5">
      <c r="A173" s="83" t="s">
        <v>44</v>
      </c>
      <c r="B173" s="79"/>
      <c r="C173" s="79"/>
      <c r="D173" s="81"/>
      <c r="E173" s="79"/>
    </row>
    <row r="174" s="65" customFormat="1" spans="1:5">
      <c r="A174" s="79" t="s">
        <v>45</v>
      </c>
      <c r="B174" s="79"/>
      <c r="C174" s="79"/>
      <c r="D174" s="81"/>
      <c r="E174" s="79"/>
    </row>
    <row r="175" s="65" customFormat="1" spans="1:5">
      <c r="A175" s="82" t="s">
        <v>57</v>
      </c>
      <c r="B175" s="87"/>
      <c r="C175" s="87"/>
      <c r="D175" s="81"/>
      <c r="E175" s="79"/>
    </row>
    <row r="176" s="65" customFormat="1" spans="1:5">
      <c r="A176" s="82" t="s">
        <v>52</v>
      </c>
      <c r="B176" s="79"/>
      <c r="C176" s="79"/>
      <c r="D176" s="81"/>
      <c r="E176" s="79"/>
    </row>
    <row r="177" s="65" customFormat="1" spans="1:5">
      <c r="A177" s="82" t="s">
        <v>146</v>
      </c>
      <c r="B177" s="79"/>
      <c r="C177" s="79"/>
      <c r="D177" s="81"/>
      <c r="E177" s="79"/>
    </row>
    <row r="178" s="65" customFormat="1" spans="1:5">
      <c r="A178" s="83" t="s">
        <v>147</v>
      </c>
      <c r="B178" s="79">
        <f>SUM(B179:B184)</f>
        <v>244</v>
      </c>
      <c r="C178" s="79">
        <f>SUM(C179:C184)</f>
        <v>227</v>
      </c>
      <c r="D178" s="81">
        <f>C178/B178</f>
        <v>0.930327868852459</v>
      </c>
      <c r="E178" s="79"/>
    </row>
    <row r="179" s="65" customFormat="1" spans="1:5">
      <c r="A179" s="83" t="s">
        <v>43</v>
      </c>
      <c r="B179" s="79">
        <v>224</v>
      </c>
      <c r="C179" s="79">
        <v>205</v>
      </c>
      <c r="D179" s="81">
        <f>C179/B179</f>
        <v>0.915178571428571</v>
      </c>
      <c r="E179" s="79"/>
    </row>
    <row r="180" s="65" customFormat="1" spans="1:5">
      <c r="A180" s="83" t="s">
        <v>44</v>
      </c>
      <c r="B180" s="79"/>
      <c r="C180" s="79"/>
      <c r="D180" s="81"/>
      <c r="E180" s="79"/>
    </row>
    <row r="181" s="65" customFormat="1" spans="1:5">
      <c r="A181" s="82" t="s">
        <v>45</v>
      </c>
      <c r="B181" s="79"/>
      <c r="C181" s="79"/>
      <c r="D181" s="81"/>
      <c r="E181" s="79"/>
    </row>
    <row r="182" s="65" customFormat="1" spans="1:5">
      <c r="A182" s="82" t="s">
        <v>148</v>
      </c>
      <c r="B182" s="79"/>
      <c r="C182" s="79"/>
      <c r="D182" s="81"/>
      <c r="E182" s="79"/>
    </row>
    <row r="183" s="65" customFormat="1" spans="1:5">
      <c r="A183" s="83" t="s">
        <v>52</v>
      </c>
      <c r="B183" s="79"/>
      <c r="C183" s="79">
        <v>22</v>
      </c>
      <c r="D183" s="81"/>
      <c r="E183" s="79"/>
    </row>
    <row r="184" s="65" customFormat="1" spans="1:5">
      <c r="A184" s="83" t="s">
        <v>149</v>
      </c>
      <c r="B184" s="79">
        <v>20</v>
      </c>
      <c r="C184" s="79"/>
      <c r="D184" s="81"/>
      <c r="E184" s="79"/>
    </row>
    <row r="185" s="65" customFormat="1" spans="1:5">
      <c r="A185" s="83" t="s">
        <v>150</v>
      </c>
      <c r="B185" s="79">
        <f>SUM(B186:B191)</f>
        <v>2297</v>
      </c>
      <c r="C185" s="79">
        <f>SUM(C186:C191)</f>
        <v>1383</v>
      </c>
      <c r="D185" s="81">
        <f>C185/B185</f>
        <v>0.602089682194166</v>
      </c>
      <c r="E185" s="79"/>
    </row>
    <row r="186" s="65" customFormat="1" spans="1:5">
      <c r="A186" s="83" t="s">
        <v>43</v>
      </c>
      <c r="B186" s="79">
        <v>2257</v>
      </c>
      <c r="C186" s="79">
        <v>1383</v>
      </c>
      <c r="D186" s="81">
        <f>C186/B186</f>
        <v>0.612760301284891</v>
      </c>
      <c r="E186" s="79"/>
    </row>
    <row r="187" s="65" customFormat="1" spans="1:5">
      <c r="A187" s="82" t="s">
        <v>44</v>
      </c>
      <c r="B187" s="79"/>
      <c r="C187" s="79"/>
      <c r="D187" s="81"/>
      <c r="E187" s="79"/>
    </row>
    <row r="188" s="65" customFormat="1" spans="1:5">
      <c r="A188" s="82" t="s">
        <v>45</v>
      </c>
      <c r="B188" s="79"/>
      <c r="C188" s="79"/>
      <c r="D188" s="81"/>
      <c r="E188" s="79"/>
    </row>
    <row r="189" s="65" customFormat="1" spans="1:5">
      <c r="A189" s="82" t="s">
        <v>151</v>
      </c>
      <c r="B189" s="79"/>
      <c r="C189" s="79"/>
      <c r="D189" s="81"/>
      <c r="E189" s="79"/>
    </row>
    <row r="190" s="65" customFormat="1" spans="1:5">
      <c r="A190" s="83" t="s">
        <v>52</v>
      </c>
      <c r="B190" s="79"/>
      <c r="C190" s="79"/>
      <c r="D190" s="81"/>
      <c r="E190" s="79"/>
    </row>
    <row r="191" s="65" customFormat="1" spans="1:5">
      <c r="A191" s="83" t="s">
        <v>152</v>
      </c>
      <c r="B191" s="79">
        <v>40</v>
      </c>
      <c r="C191" s="79"/>
      <c r="D191" s="81"/>
      <c r="E191" s="79"/>
    </row>
    <row r="192" s="65" customFormat="1" spans="1:5">
      <c r="A192" s="83" t="s">
        <v>153</v>
      </c>
      <c r="B192" s="79">
        <f>SUM(B193:B198)</f>
        <v>1533</v>
      </c>
      <c r="C192" s="79">
        <f>SUM(C193:C198)</f>
        <v>5486</v>
      </c>
      <c r="D192" s="81">
        <f>C192/B192</f>
        <v>3.57860404435747</v>
      </c>
      <c r="E192" s="79"/>
    </row>
    <row r="193" s="65" customFormat="1" spans="1:5">
      <c r="A193" s="82" t="s">
        <v>43</v>
      </c>
      <c r="B193" s="79">
        <v>558</v>
      </c>
      <c r="C193" s="79">
        <v>5486</v>
      </c>
      <c r="D193" s="81">
        <f>C193/B193</f>
        <v>9.83154121863799</v>
      </c>
      <c r="E193" s="79"/>
    </row>
    <row r="194" s="65" customFormat="1" spans="1:5">
      <c r="A194" s="82" t="s">
        <v>44</v>
      </c>
      <c r="B194" s="79"/>
      <c r="C194" s="79"/>
      <c r="D194" s="81"/>
      <c r="E194" s="79"/>
    </row>
    <row r="195" s="65" customFormat="1" spans="1:5">
      <c r="A195" s="82" t="s">
        <v>45</v>
      </c>
      <c r="B195" s="79"/>
      <c r="C195" s="79"/>
      <c r="D195" s="81"/>
      <c r="E195" s="79"/>
    </row>
    <row r="196" s="65" customFormat="1" spans="1:5">
      <c r="A196" s="82" t="s">
        <v>154</v>
      </c>
      <c r="B196" s="79"/>
      <c r="C196" s="79"/>
      <c r="D196" s="81"/>
      <c r="E196" s="79"/>
    </row>
    <row r="197" s="65" customFormat="1" spans="1:5">
      <c r="A197" s="82" t="s">
        <v>52</v>
      </c>
      <c r="B197" s="79"/>
      <c r="C197" s="79"/>
      <c r="D197" s="81"/>
      <c r="E197" s="79"/>
    </row>
    <row r="198" s="65" customFormat="1" spans="1:5">
      <c r="A198" s="83" t="s">
        <v>155</v>
      </c>
      <c r="B198" s="79">
        <v>975</v>
      </c>
      <c r="C198" s="79"/>
      <c r="D198" s="81"/>
      <c r="E198" s="79"/>
    </row>
    <row r="199" s="65" customFormat="1" spans="1:5">
      <c r="A199" s="83" t="s">
        <v>156</v>
      </c>
      <c r="B199" s="79">
        <f>SUM(B200:B204)</f>
        <v>524</v>
      </c>
      <c r="C199" s="79">
        <f>SUM(C200:C204)</f>
        <v>328</v>
      </c>
      <c r="D199" s="81">
        <f>C199/B199</f>
        <v>0.625954198473282</v>
      </c>
      <c r="E199" s="79"/>
    </row>
    <row r="200" s="65" customFormat="1" spans="1:5">
      <c r="A200" s="79" t="s">
        <v>43</v>
      </c>
      <c r="B200" s="79">
        <v>524</v>
      </c>
      <c r="C200" s="79">
        <v>328</v>
      </c>
      <c r="D200" s="81">
        <f>C200/B200</f>
        <v>0.625954198473282</v>
      </c>
      <c r="E200" s="79"/>
    </row>
    <row r="201" s="65" customFormat="1" spans="1:5">
      <c r="A201" s="82" t="s">
        <v>44</v>
      </c>
      <c r="B201" s="79"/>
      <c r="C201" s="79"/>
      <c r="D201" s="81"/>
      <c r="E201" s="79"/>
    </row>
    <row r="202" s="65" customFormat="1" spans="1:5">
      <c r="A202" s="82" t="s">
        <v>45</v>
      </c>
      <c r="B202" s="79"/>
      <c r="C202" s="79"/>
      <c r="D202" s="81"/>
      <c r="E202" s="79"/>
    </row>
    <row r="203" s="65" customFormat="1" spans="1:5">
      <c r="A203" s="82" t="s">
        <v>52</v>
      </c>
      <c r="B203" s="79"/>
      <c r="C203" s="79"/>
      <c r="D203" s="81"/>
      <c r="E203" s="79"/>
    </row>
    <row r="204" s="65" customFormat="1" spans="1:5">
      <c r="A204" s="83" t="s">
        <v>157</v>
      </c>
      <c r="B204" s="79"/>
      <c r="C204" s="79"/>
      <c r="D204" s="81"/>
      <c r="E204" s="79"/>
    </row>
    <row r="205" s="65" customFormat="1" spans="1:5">
      <c r="A205" s="83" t="s">
        <v>158</v>
      </c>
      <c r="B205" s="79">
        <f>SUM(B206:B212)</f>
        <v>582</v>
      </c>
      <c r="C205" s="79">
        <f>SUM(C206:C212)</f>
        <v>366</v>
      </c>
      <c r="D205" s="81">
        <f>C205/B205</f>
        <v>0.628865979381443</v>
      </c>
      <c r="E205" s="79"/>
    </row>
    <row r="206" s="65" customFormat="1" spans="1:5">
      <c r="A206" s="83" t="s">
        <v>43</v>
      </c>
      <c r="B206" s="79">
        <v>381</v>
      </c>
      <c r="C206" s="79">
        <v>366</v>
      </c>
      <c r="D206" s="81">
        <f>C206/B206</f>
        <v>0.960629921259842</v>
      </c>
      <c r="E206" s="79"/>
    </row>
    <row r="207" s="65" customFormat="1" spans="1:5">
      <c r="A207" s="82" t="s">
        <v>44</v>
      </c>
      <c r="B207" s="79"/>
      <c r="C207" s="79"/>
      <c r="D207" s="81"/>
      <c r="E207" s="79"/>
    </row>
    <row r="208" s="65" customFormat="1" spans="1:5">
      <c r="A208" s="82" t="s">
        <v>45</v>
      </c>
      <c r="B208" s="79"/>
      <c r="C208" s="79"/>
      <c r="D208" s="81"/>
      <c r="E208" s="79"/>
    </row>
    <row r="209" s="65" customFormat="1" spans="1:5">
      <c r="A209" s="82" t="s">
        <v>159</v>
      </c>
      <c r="B209" s="79">
        <v>102</v>
      </c>
      <c r="C209" s="79"/>
      <c r="D209" s="81"/>
      <c r="E209" s="79"/>
    </row>
    <row r="210" s="65" customFormat="1" spans="1:5">
      <c r="A210" s="82" t="s">
        <v>160</v>
      </c>
      <c r="B210" s="79"/>
      <c r="C210" s="79"/>
      <c r="D210" s="81"/>
      <c r="E210" s="79"/>
    </row>
    <row r="211" s="65" customFormat="1" spans="1:5">
      <c r="A211" s="82" t="s">
        <v>52</v>
      </c>
      <c r="B211" s="87"/>
      <c r="C211" s="87"/>
      <c r="D211" s="81"/>
      <c r="E211" s="87"/>
    </row>
    <row r="212" s="65" customFormat="1" spans="1:5">
      <c r="A212" s="83" t="s">
        <v>161</v>
      </c>
      <c r="B212" s="79">
        <v>99</v>
      </c>
      <c r="C212" s="87"/>
      <c r="D212" s="81"/>
      <c r="E212" s="87"/>
    </row>
    <row r="213" s="65" customFormat="1" spans="1:5">
      <c r="A213" s="83" t="s">
        <v>162</v>
      </c>
      <c r="B213" s="87">
        <f>SUM(B214:B218)</f>
        <v>0</v>
      </c>
      <c r="C213" s="87">
        <f>SUM(C214:C218)</f>
        <v>0</v>
      </c>
      <c r="D213" s="81"/>
      <c r="E213" s="87"/>
    </row>
    <row r="214" s="65" customFormat="1" spans="1:5">
      <c r="A214" s="83" t="s">
        <v>43</v>
      </c>
      <c r="B214" s="79"/>
      <c r="C214" s="79"/>
      <c r="D214" s="81"/>
      <c r="E214" s="79"/>
    </row>
    <row r="215" s="65" customFormat="1" spans="1:5">
      <c r="A215" s="79" t="s">
        <v>44</v>
      </c>
      <c r="B215" s="79"/>
      <c r="C215" s="79"/>
      <c r="D215" s="81"/>
      <c r="E215" s="79"/>
    </row>
    <row r="216" s="65" customFormat="1" spans="1:5">
      <c r="A216" s="82" t="s">
        <v>45</v>
      </c>
      <c r="B216" s="28"/>
      <c r="C216" s="28"/>
      <c r="D216" s="81"/>
      <c r="E216" s="79"/>
    </row>
    <row r="217" s="65" customFormat="1" spans="1:5">
      <c r="A217" s="82" t="s">
        <v>52</v>
      </c>
      <c r="B217" s="28"/>
      <c r="C217" s="28"/>
      <c r="D217" s="81"/>
      <c r="E217" s="79"/>
    </row>
    <row r="218" s="65" customFormat="1" spans="1:5">
      <c r="A218" s="82" t="s">
        <v>163</v>
      </c>
      <c r="B218" s="28"/>
      <c r="C218" s="28"/>
      <c r="D218" s="81"/>
      <c r="E218" s="79"/>
    </row>
    <row r="219" s="65" customFormat="1" spans="1:5">
      <c r="A219" s="83" t="s">
        <v>164</v>
      </c>
      <c r="B219" s="28">
        <f>SUM(B220:B224)</f>
        <v>0</v>
      </c>
      <c r="C219" s="28">
        <f>SUM(C220:C224)</f>
        <v>0</v>
      </c>
      <c r="D219" s="81"/>
      <c r="E219" s="79"/>
    </row>
    <row r="220" s="65" customFormat="1" spans="1:5">
      <c r="A220" s="83" t="s">
        <v>43</v>
      </c>
      <c r="B220" s="34"/>
      <c r="C220" s="34"/>
      <c r="D220" s="81"/>
      <c r="E220" s="79"/>
    </row>
    <row r="221" s="65" customFormat="1" spans="1:5">
      <c r="A221" s="83" t="s">
        <v>44</v>
      </c>
      <c r="B221" s="34"/>
      <c r="C221" s="34"/>
      <c r="D221" s="81"/>
      <c r="E221" s="79"/>
    </row>
    <row r="222" s="65" customFormat="1" spans="1:5">
      <c r="A222" s="82" t="s">
        <v>45</v>
      </c>
      <c r="B222" s="34"/>
      <c r="C222" s="34"/>
      <c r="D222" s="81"/>
      <c r="E222" s="79"/>
    </row>
    <row r="223" s="65" customFormat="1" spans="1:5">
      <c r="A223" s="82" t="s">
        <v>52</v>
      </c>
      <c r="B223" s="34"/>
      <c r="C223" s="34"/>
      <c r="D223" s="81"/>
      <c r="E223" s="79"/>
    </row>
    <row r="224" s="65" customFormat="1" spans="1:5">
      <c r="A224" s="82" t="s">
        <v>165</v>
      </c>
      <c r="B224" s="34"/>
      <c r="C224" s="34"/>
      <c r="D224" s="81"/>
      <c r="E224" s="79"/>
    </row>
    <row r="225" s="65" customFormat="1" spans="1:5">
      <c r="A225" s="82" t="s">
        <v>166</v>
      </c>
      <c r="B225" s="28">
        <f>SUM(B226:B230)</f>
        <v>0</v>
      </c>
      <c r="C225" s="28">
        <f>SUM(C226:C230)</f>
        <v>0</v>
      </c>
      <c r="D225" s="81"/>
      <c r="E225" s="79"/>
    </row>
    <row r="226" s="65" customFormat="1" spans="1:5">
      <c r="A226" s="82" t="s">
        <v>43</v>
      </c>
      <c r="B226" s="34"/>
      <c r="C226" s="34"/>
      <c r="D226" s="81"/>
      <c r="E226" s="79"/>
    </row>
    <row r="227" s="65" customFormat="1" spans="1:5">
      <c r="A227" s="82" t="s">
        <v>44</v>
      </c>
      <c r="B227" s="34"/>
      <c r="C227" s="34"/>
      <c r="D227" s="81"/>
      <c r="E227" s="79"/>
    </row>
    <row r="228" s="65" customFormat="1" spans="1:5">
      <c r="A228" s="82" t="s">
        <v>45</v>
      </c>
      <c r="B228" s="28"/>
      <c r="C228" s="28"/>
      <c r="D228" s="81"/>
      <c r="E228" s="79"/>
    </row>
    <row r="229" s="65" customFormat="1" spans="1:5">
      <c r="A229" s="82" t="s">
        <v>52</v>
      </c>
      <c r="B229" s="28"/>
      <c r="C229" s="28"/>
      <c r="D229" s="81"/>
      <c r="E229" s="79"/>
    </row>
    <row r="230" s="65" customFormat="1" spans="1:5">
      <c r="A230" s="82" t="s">
        <v>167</v>
      </c>
      <c r="B230" s="28"/>
      <c r="C230" s="28"/>
      <c r="D230" s="81"/>
      <c r="E230" s="79"/>
    </row>
    <row r="231" s="65" customFormat="1" spans="1:5">
      <c r="A231" s="82" t="s">
        <v>168</v>
      </c>
      <c r="B231" s="28">
        <f>SUM(B232:B247)</f>
        <v>362</v>
      </c>
      <c r="C231" s="28">
        <f>SUM(C232:C247)</f>
        <v>1389</v>
      </c>
      <c r="D231" s="81">
        <f>C231/B231</f>
        <v>3.83701657458564</v>
      </c>
      <c r="E231" s="79"/>
    </row>
    <row r="232" s="65" customFormat="1" spans="1:5">
      <c r="A232" s="82" t="s">
        <v>43</v>
      </c>
      <c r="B232" s="79">
        <v>160</v>
      </c>
      <c r="C232" s="79">
        <v>436</v>
      </c>
      <c r="D232" s="81">
        <f>C232/B232</f>
        <v>2.725</v>
      </c>
      <c r="E232" s="79"/>
    </row>
    <row r="233" s="65" customFormat="1" spans="1:5">
      <c r="A233" s="82" t="s">
        <v>44</v>
      </c>
      <c r="B233" s="79"/>
      <c r="C233" s="79">
        <v>222</v>
      </c>
      <c r="D233" s="81"/>
      <c r="E233" s="79"/>
    </row>
    <row r="234" s="65" customFormat="1" spans="1:5">
      <c r="A234" s="82" t="s">
        <v>45</v>
      </c>
      <c r="B234" s="79"/>
      <c r="C234" s="79"/>
      <c r="D234" s="81"/>
      <c r="E234" s="79"/>
    </row>
    <row r="235" s="65" customFormat="1" spans="1:5">
      <c r="A235" s="82" t="s">
        <v>169</v>
      </c>
      <c r="B235" s="79"/>
      <c r="C235" s="79"/>
      <c r="D235" s="81"/>
      <c r="E235" s="79"/>
    </row>
    <row r="236" s="65" customFormat="1" spans="1:5">
      <c r="A236" s="82" t="s">
        <v>170</v>
      </c>
      <c r="B236" s="79"/>
      <c r="C236" s="79">
        <v>731</v>
      </c>
      <c r="D236" s="81"/>
      <c r="E236" s="79"/>
    </row>
    <row r="237" s="65" customFormat="1" spans="1:5">
      <c r="A237" s="82" t="s">
        <v>171</v>
      </c>
      <c r="B237" s="79"/>
      <c r="C237" s="79"/>
      <c r="D237" s="81"/>
      <c r="E237" s="79"/>
    </row>
    <row r="238" s="65" customFormat="1" spans="1:5">
      <c r="A238" s="82" t="s">
        <v>172</v>
      </c>
      <c r="B238" s="79"/>
      <c r="C238" s="79"/>
      <c r="D238" s="81"/>
      <c r="E238" s="79"/>
    </row>
    <row r="239" s="65" customFormat="1" spans="1:5">
      <c r="A239" s="82" t="s">
        <v>85</v>
      </c>
      <c r="B239" s="79"/>
      <c r="C239" s="79"/>
      <c r="D239" s="81"/>
      <c r="E239" s="79"/>
    </row>
    <row r="240" s="65" customFormat="1" spans="1:5">
      <c r="A240" s="82" t="s">
        <v>173</v>
      </c>
      <c r="B240" s="79"/>
      <c r="C240" s="79"/>
      <c r="D240" s="81"/>
      <c r="E240" s="79"/>
    </row>
    <row r="241" s="65" customFormat="1" spans="1:5">
      <c r="A241" s="82" t="s">
        <v>174</v>
      </c>
      <c r="B241" s="79"/>
      <c r="C241" s="79"/>
      <c r="D241" s="81"/>
      <c r="E241" s="79"/>
    </row>
    <row r="242" s="65" customFormat="1" spans="1:5">
      <c r="A242" s="82" t="s">
        <v>175</v>
      </c>
      <c r="B242" s="79"/>
      <c r="C242" s="79"/>
      <c r="D242" s="81"/>
      <c r="E242" s="79"/>
    </row>
    <row r="243" s="65" customFormat="1" spans="1:5">
      <c r="A243" s="82" t="s">
        <v>176</v>
      </c>
      <c r="B243" s="79"/>
      <c r="C243" s="79"/>
      <c r="D243" s="81"/>
      <c r="E243" s="79"/>
    </row>
    <row r="244" s="65" customFormat="1" spans="1:5">
      <c r="A244" s="82" t="s">
        <v>177</v>
      </c>
      <c r="B244" s="79"/>
      <c r="C244" s="79"/>
      <c r="D244" s="81"/>
      <c r="E244" s="79"/>
    </row>
    <row r="245" s="65" customFormat="1" spans="1:5">
      <c r="A245" s="82" t="s">
        <v>178</v>
      </c>
      <c r="B245" s="79"/>
      <c r="C245" s="79"/>
      <c r="D245" s="81"/>
      <c r="E245" s="79"/>
    </row>
    <row r="246" s="65" customFormat="1" spans="1:5">
      <c r="A246" s="82" t="s">
        <v>52</v>
      </c>
      <c r="B246" s="79">
        <v>202</v>
      </c>
      <c r="C246" s="79"/>
      <c r="D246" s="81"/>
      <c r="E246" s="79"/>
    </row>
    <row r="247" s="65" customFormat="1" spans="1:5">
      <c r="A247" s="82" t="s">
        <v>179</v>
      </c>
      <c r="B247" s="79"/>
      <c r="C247" s="79"/>
      <c r="D247" s="81"/>
      <c r="E247" s="79"/>
    </row>
    <row r="248" s="65" customFormat="1" spans="1:5">
      <c r="A248" s="83" t="s">
        <v>180</v>
      </c>
      <c r="B248" s="28">
        <f>SUM(B249:B250)</f>
        <v>817</v>
      </c>
      <c r="C248" s="28">
        <f>SUM(C249:C250)</f>
        <v>0</v>
      </c>
      <c r="D248" s="81"/>
      <c r="E248" s="79"/>
    </row>
    <row r="249" s="65" customFormat="1" spans="1:5">
      <c r="A249" s="83" t="s">
        <v>181</v>
      </c>
      <c r="B249" s="79"/>
      <c r="C249" s="79"/>
      <c r="D249" s="81"/>
      <c r="E249" s="79"/>
    </row>
    <row r="250" s="65" customFormat="1" spans="1:5">
      <c r="A250" s="83" t="s">
        <v>182</v>
      </c>
      <c r="B250" s="79">
        <v>817</v>
      </c>
      <c r="C250" s="79"/>
      <c r="D250" s="81"/>
      <c r="E250" s="79"/>
    </row>
    <row r="251" s="65" customFormat="1" spans="1:5">
      <c r="A251" s="79" t="s">
        <v>183</v>
      </c>
      <c r="B251" s="79">
        <f>SUM(B252:B253)</f>
        <v>0</v>
      </c>
      <c r="C251" s="79">
        <f>SUM(C252:C253)</f>
        <v>0</v>
      </c>
      <c r="D251" s="81"/>
      <c r="E251" s="79"/>
    </row>
    <row r="252" s="65" customFormat="1" spans="1:5">
      <c r="A252" s="82" t="s">
        <v>184</v>
      </c>
      <c r="B252" s="79"/>
      <c r="C252" s="79"/>
      <c r="D252" s="81"/>
      <c r="E252" s="79"/>
    </row>
    <row r="253" s="65" customFormat="1" spans="1:5">
      <c r="A253" s="82" t="s">
        <v>185</v>
      </c>
      <c r="B253" s="79"/>
      <c r="C253" s="79"/>
      <c r="D253" s="81"/>
      <c r="E253" s="79"/>
    </row>
    <row r="254" s="65" customFormat="1" spans="1:5">
      <c r="A254" s="79" t="s">
        <v>186</v>
      </c>
      <c r="B254" s="80">
        <f>SUM(B255,B265)</f>
        <v>5</v>
      </c>
      <c r="C254" s="80">
        <f>SUM(C255,C265)</f>
        <v>0</v>
      </c>
      <c r="D254" s="81"/>
      <c r="E254" s="79"/>
    </row>
    <row r="255" s="65" customFormat="1" spans="1:5">
      <c r="A255" s="83" t="s">
        <v>187</v>
      </c>
      <c r="B255" s="28">
        <f>SUM(B256:B264)</f>
        <v>0</v>
      </c>
      <c r="C255" s="28">
        <f>SUM(C256:C264)</f>
        <v>0</v>
      </c>
      <c r="D255" s="81"/>
      <c r="E255" s="79"/>
    </row>
    <row r="256" s="65" customFormat="1" spans="1:5">
      <c r="A256" s="83" t="s">
        <v>188</v>
      </c>
      <c r="B256" s="79"/>
      <c r="C256" s="79"/>
      <c r="D256" s="81"/>
      <c r="E256" s="79"/>
    </row>
    <row r="257" s="65" customFormat="1" spans="1:5">
      <c r="A257" s="82" t="s">
        <v>189</v>
      </c>
      <c r="B257" s="79"/>
      <c r="C257" s="79"/>
      <c r="D257" s="81"/>
      <c r="E257" s="79"/>
    </row>
    <row r="258" s="65" customFormat="1" spans="1:5">
      <c r="A258" s="82" t="s">
        <v>190</v>
      </c>
      <c r="B258" s="79"/>
      <c r="C258" s="79"/>
      <c r="D258" s="81"/>
      <c r="E258" s="79"/>
    </row>
    <row r="259" s="65" customFormat="1" spans="1:5">
      <c r="A259" s="82" t="s">
        <v>191</v>
      </c>
      <c r="B259" s="79"/>
      <c r="C259" s="79"/>
      <c r="D259" s="81"/>
      <c r="E259" s="79"/>
    </row>
    <row r="260" s="65" customFormat="1" spans="1:5">
      <c r="A260" s="83" t="s">
        <v>192</v>
      </c>
      <c r="B260" s="79"/>
      <c r="C260" s="79"/>
      <c r="D260" s="81"/>
      <c r="E260" s="79"/>
    </row>
    <row r="261" s="65" customFormat="1" spans="1:5">
      <c r="A261" s="83" t="s">
        <v>193</v>
      </c>
      <c r="B261" s="79"/>
      <c r="C261" s="79"/>
      <c r="D261" s="81"/>
      <c r="E261" s="79"/>
    </row>
    <row r="262" s="65" customFormat="1" spans="1:5">
      <c r="A262" s="83" t="s">
        <v>194</v>
      </c>
      <c r="B262" s="79"/>
      <c r="C262" s="79"/>
      <c r="D262" s="81"/>
      <c r="E262" s="79"/>
    </row>
    <row r="263" s="65" customFormat="1" spans="1:5">
      <c r="A263" s="83" t="s">
        <v>195</v>
      </c>
      <c r="B263" s="79"/>
      <c r="C263" s="79"/>
      <c r="D263" s="81"/>
      <c r="E263" s="79"/>
    </row>
    <row r="264" s="65" customFormat="1" spans="1:5">
      <c r="A264" s="83" t="s">
        <v>196</v>
      </c>
      <c r="B264" s="79"/>
      <c r="C264" s="79"/>
      <c r="D264" s="81"/>
      <c r="E264" s="79"/>
    </row>
    <row r="265" s="65" customFormat="1" spans="1:5">
      <c r="A265" s="83" t="s">
        <v>197</v>
      </c>
      <c r="B265" s="79">
        <v>5</v>
      </c>
      <c r="C265" s="79"/>
      <c r="D265" s="81"/>
      <c r="E265" s="79"/>
    </row>
    <row r="266" s="65" customFormat="1" spans="1:5">
      <c r="A266" s="79" t="s">
        <v>198</v>
      </c>
      <c r="B266" s="79">
        <f>SUM(B267,B270,B279,B286,B294,B303,B319,B329,B339,B347,B353)</f>
        <v>31867</v>
      </c>
      <c r="C266" s="79">
        <f>SUM(C267,C270,C279,C286,C294,C303,C319,C329,C339,C347,C353)</f>
        <v>29278</v>
      </c>
      <c r="D266" s="81">
        <f t="shared" ref="D266:D271" si="4">C266/B266</f>
        <v>0.918756079957323</v>
      </c>
      <c r="E266" s="79"/>
    </row>
    <row r="267" s="65" customFormat="1" spans="1:5">
      <c r="A267" s="82" t="s">
        <v>199</v>
      </c>
      <c r="B267" s="79">
        <f>SUM(B268:B269)</f>
        <v>137</v>
      </c>
      <c r="C267" s="79">
        <f>SUM(C268:C269)</f>
        <v>0</v>
      </c>
      <c r="D267" s="81"/>
      <c r="E267" s="79"/>
    </row>
    <row r="268" s="65" customFormat="1" spans="1:5">
      <c r="A268" s="82" t="s">
        <v>200</v>
      </c>
      <c r="B268" s="79">
        <v>137</v>
      </c>
      <c r="C268" s="79"/>
      <c r="D268" s="81"/>
      <c r="E268" s="79"/>
    </row>
    <row r="269" s="65" customFormat="1" spans="1:5">
      <c r="A269" s="83" t="s">
        <v>201</v>
      </c>
      <c r="B269" s="79"/>
      <c r="C269" s="79"/>
      <c r="D269" s="81"/>
      <c r="E269" s="79"/>
    </row>
    <row r="270" s="65" customFormat="1" spans="1:5">
      <c r="A270" s="83" t="s">
        <v>202</v>
      </c>
      <c r="B270" s="79">
        <f>SUM(B271:B278)</f>
        <v>24483</v>
      </c>
      <c r="C270" s="79">
        <f>SUM(C271:C278)</f>
        <v>16312</v>
      </c>
      <c r="D270" s="81">
        <f t="shared" si="4"/>
        <v>0.66625821998938</v>
      </c>
      <c r="E270" s="79"/>
    </row>
    <row r="271" s="65" customFormat="1" spans="1:5">
      <c r="A271" s="83" t="s">
        <v>43</v>
      </c>
      <c r="B271" s="79">
        <v>15636</v>
      </c>
      <c r="C271" s="79">
        <v>16312</v>
      </c>
      <c r="D271" s="81">
        <f t="shared" si="4"/>
        <v>1.04323356357125</v>
      </c>
      <c r="E271" s="79"/>
    </row>
    <row r="272" s="65" customFormat="1" spans="1:5">
      <c r="A272" s="83" t="s">
        <v>44</v>
      </c>
      <c r="B272" s="79"/>
      <c r="C272" s="79"/>
      <c r="D272" s="81"/>
      <c r="E272" s="79"/>
    </row>
    <row r="273" s="65" customFormat="1" spans="1:5">
      <c r="A273" s="83" t="s">
        <v>45</v>
      </c>
      <c r="B273" s="79"/>
      <c r="C273" s="79"/>
      <c r="D273" s="81"/>
      <c r="E273" s="79"/>
    </row>
    <row r="274" s="65" customFormat="1" spans="1:5">
      <c r="A274" s="83" t="s">
        <v>85</v>
      </c>
      <c r="B274" s="79"/>
      <c r="C274" s="79"/>
      <c r="D274" s="81"/>
      <c r="E274" s="79"/>
    </row>
    <row r="275" s="65" customFormat="1" spans="1:5">
      <c r="A275" s="83" t="s">
        <v>203</v>
      </c>
      <c r="B275" s="79"/>
      <c r="C275" s="79"/>
      <c r="D275" s="81"/>
      <c r="E275" s="79"/>
    </row>
    <row r="276" s="65" customFormat="1" spans="1:5">
      <c r="A276" s="83" t="s">
        <v>204</v>
      </c>
      <c r="B276" s="79"/>
      <c r="C276" s="79"/>
      <c r="D276" s="81"/>
      <c r="E276" s="79"/>
    </row>
    <row r="277" s="65" customFormat="1" spans="1:5">
      <c r="A277" s="83" t="s">
        <v>52</v>
      </c>
      <c r="B277" s="79"/>
      <c r="C277" s="79"/>
      <c r="D277" s="81"/>
      <c r="E277" s="79"/>
    </row>
    <row r="278" s="65" customFormat="1" spans="1:5">
      <c r="A278" s="83" t="s">
        <v>205</v>
      </c>
      <c r="B278" s="79">
        <v>8847</v>
      </c>
      <c r="C278" s="79"/>
      <c r="D278" s="81"/>
      <c r="E278" s="79"/>
    </row>
    <row r="279" s="65" customFormat="1" spans="1:5">
      <c r="A279" s="82" t="s">
        <v>206</v>
      </c>
      <c r="B279" s="79">
        <f>SUM(B280:B285)</f>
        <v>0</v>
      </c>
      <c r="C279" s="79">
        <f>SUM(C280:C285)</f>
        <v>0</v>
      </c>
      <c r="D279" s="81"/>
      <c r="E279" s="79"/>
    </row>
    <row r="280" s="65" customFormat="1" spans="1:5">
      <c r="A280" s="82" t="s">
        <v>43</v>
      </c>
      <c r="B280" s="79"/>
      <c r="C280" s="79"/>
      <c r="D280" s="81"/>
      <c r="E280" s="79"/>
    </row>
    <row r="281" s="65" customFormat="1" spans="1:5">
      <c r="A281" s="82" t="s">
        <v>44</v>
      </c>
      <c r="B281" s="79"/>
      <c r="C281" s="79"/>
      <c r="D281" s="81"/>
      <c r="E281" s="79"/>
    </row>
    <row r="282" s="65" customFormat="1" spans="1:5">
      <c r="A282" s="83" t="s">
        <v>45</v>
      </c>
      <c r="B282" s="79"/>
      <c r="C282" s="79"/>
      <c r="D282" s="81"/>
      <c r="E282" s="79"/>
    </row>
    <row r="283" s="65" customFormat="1" spans="1:5">
      <c r="A283" s="83" t="s">
        <v>207</v>
      </c>
      <c r="B283" s="79"/>
      <c r="C283" s="79"/>
      <c r="D283" s="81"/>
      <c r="E283" s="79"/>
    </row>
    <row r="284" s="65" customFormat="1" spans="1:5">
      <c r="A284" s="83" t="s">
        <v>52</v>
      </c>
      <c r="B284" s="79"/>
      <c r="C284" s="79"/>
      <c r="D284" s="81"/>
      <c r="E284" s="79"/>
    </row>
    <row r="285" s="65" customFormat="1" spans="1:5">
      <c r="A285" s="79" t="s">
        <v>208</v>
      </c>
      <c r="B285" s="79"/>
      <c r="C285" s="79"/>
      <c r="D285" s="81"/>
      <c r="E285" s="79"/>
    </row>
    <row r="286" s="65" customFormat="1" spans="1:5">
      <c r="A286" s="84" t="s">
        <v>209</v>
      </c>
      <c r="B286" s="79">
        <f>SUM(B287:B293)</f>
        <v>726</v>
      </c>
      <c r="C286" s="79">
        <f>SUM(C287:C293)</f>
        <v>663</v>
      </c>
      <c r="D286" s="81">
        <f>C286/B286</f>
        <v>0.913223140495868</v>
      </c>
      <c r="E286" s="79"/>
    </row>
    <row r="287" s="65" customFormat="1" spans="1:5">
      <c r="A287" s="82" t="s">
        <v>43</v>
      </c>
      <c r="B287" s="79">
        <v>699</v>
      </c>
      <c r="C287" s="79">
        <v>663</v>
      </c>
      <c r="D287" s="81">
        <f>C287/B287</f>
        <v>0.948497854077253</v>
      </c>
      <c r="E287" s="79"/>
    </row>
    <row r="288" s="65" customFormat="1" spans="1:5">
      <c r="A288" s="82" t="s">
        <v>44</v>
      </c>
      <c r="B288" s="79"/>
      <c r="C288" s="79"/>
      <c r="D288" s="81"/>
      <c r="E288" s="79"/>
    </row>
    <row r="289" s="65" customFormat="1" spans="1:5">
      <c r="A289" s="83" t="s">
        <v>45</v>
      </c>
      <c r="B289" s="79"/>
      <c r="C289" s="79"/>
      <c r="D289" s="81"/>
      <c r="E289" s="79"/>
    </row>
    <row r="290" s="65" customFormat="1" spans="1:5">
      <c r="A290" s="83" t="s">
        <v>210</v>
      </c>
      <c r="B290" s="79"/>
      <c r="C290" s="79"/>
      <c r="D290" s="81"/>
      <c r="E290" s="79"/>
    </row>
    <row r="291" s="65" customFormat="1" spans="1:5">
      <c r="A291" s="83" t="s">
        <v>211</v>
      </c>
      <c r="B291" s="79"/>
      <c r="C291" s="79"/>
      <c r="D291" s="81"/>
      <c r="E291" s="79"/>
    </row>
    <row r="292" s="65" customFormat="1" spans="1:5">
      <c r="A292" s="83" t="s">
        <v>52</v>
      </c>
      <c r="B292" s="79"/>
      <c r="C292" s="79"/>
      <c r="D292" s="81"/>
      <c r="E292" s="79"/>
    </row>
    <row r="293" s="65" customFormat="1" spans="1:5">
      <c r="A293" s="83" t="s">
        <v>212</v>
      </c>
      <c r="B293" s="79">
        <v>27</v>
      </c>
      <c r="C293" s="79"/>
      <c r="D293" s="81"/>
      <c r="E293" s="79"/>
    </row>
    <row r="294" s="65" customFormat="1" spans="1:5">
      <c r="A294" s="79" t="s">
        <v>213</v>
      </c>
      <c r="B294" s="79">
        <f>SUM(B295:B302)</f>
        <v>1572</v>
      </c>
      <c r="C294" s="79">
        <f>SUM(C295:C302)</f>
        <v>1487</v>
      </c>
      <c r="D294" s="81">
        <f>C294/B294</f>
        <v>0.945928753180662</v>
      </c>
      <c r="E294" s="79"/>
    </row>
    <row r="295" s="65" customFormat="1" spans="1:5">
      <c r="A295" s="82" t="s">
        <v>43</v>
      </c>
      <c r="B295" s="79">
        <v>1433</v>
      </c>
      <c r="C295" s="79">
        <v>1487</v>
      </c>
      <c r="D295" s="81">
        <f>C295/B295</f>
        <v>1.03768318213538</v>
      </c>
      <c r="E295" s="79"/>
    </row>
    <row r="296" s="65" customFormat="1" spans="1:5">
      <c r="A296" s="82" t="s">
        <v>44</v>
      </c>
      <c r="B296" s="79"/>
      <c r="C296" s="79"/>
      <c r="D296" s="81"/>
      <c r="E296" s="79"/>
    </row>
    <row r="297" s="65" customFormat="1" spans="1:5">
      <c r="A297" s="82" t="s">
        <v>45</v>
      </c>
      <c r="B297" s="79"/>
      <c r="C297" s="79"/>
      <c r="D297" s="81"/>
      <c r="E297" s="79"/>
    </row>
    <row r="298" s="65" customFormat="1" spans="1:5">
      <c r="A298" s="83" t="s">
        <v>214</v>
      </c>
      <c r="B298" s="79"/>
      <c r="C298" s="79"/>
      <c r="D298" s="81"/>
      <c r="E298" s="79"/>
    </row>
    <row r="299" s="65" customFormat="1" spans="1:5">
      <c r="A299" s="83" t="s">
        <v>215</v>
      </c>
      <c r="B299" s="79"/>
      <c r="C299" s="79"/>
      <c r="D299" s="81"/>
      <c r="E299" s="79"/>
    </row>
    <row r="300" s="65" customFormat="1" spans="1:5">
      <c r="A300" s="83" t="s">
        <v>216</v>
      </c>
      <c r="B300" s="79"/>
      <c r="C300" s="79"/>
      <c r="D300" s="81"/>
      <c r="E300" s="79"/>
    </row>
    <row r="301" s="65" customFormat="1" spans="1:5">
      <c r="A301" s="82" t="s">
        <v>52</v>
      </c>
      <c r="B301" s="79"/>
      <c r="C301" s="79"/>
      <c r="D301" s="81"/>
      <c r="E301" s="79"/>
    </row>
    <row r="302" s="65" customFormat="1" spans="1:5">
      <c r="A302" s="82" t="s">
        <v>217</v>
      </c>
      <c r="B302" s="79">
        <v>139</v>
      </c>
      <c r="C302" s="79"/>
      <c r="D302" s="81"/>
      <c r="E302" s="79"/>
    </row>
    <row r="303" s="65" customFormat="1" spans="1:5">
      <c r="A303" s="82" t="s">
        <v>218</v>
      </c>
      <c r="B303" s="79">
        <f>SUM(B304:B318)</f>
        <v>2088</v>
      </c>
      <c r="C303" s="79">
        <f>SUM(C304:C318)</f>
        <v>1206</v>
      </c>
      <c r="D303" s="81">
        <f>C303/B303</f>
        <v>0.577586206896552</v>
      </c>
      <c r="E303" s="79"/>
    </row>
    <row r="304" s="65" customFormat="1" spans="1:5">
      <c r="A304" s="83" t="s">
        <v>43</v>
      </c>
      <c r="B304" s="79">
        <v>2004</v>
      </c>
      <c r="C304" s="79">
        <v>1206</v>
      </c>
      <c r="D304" s="81">
        <f>C304/B304</f>
        <v>0.601796407185629</v>
      </c>
      <c r="E304" s="79"/>
    </row>
    <row r="305" s="65" customFormat="1" spans="1:5">
      <c r="A305" s="83" t="s">
        <v>44</v>
      </c>
      <c r="B305" s="79"/>
      <c r="C305" s="79"/>
      <c r="D305" s="81"/>
      <c r="E305" s="79"/>
    </row>
    <row r="306" s="65" customFormat="1" spans="1:5">
      <c r="A306" s="83" t="s">
        <v>45</v>
      </c>
      <c r="B306" s="79"/>
      <c r="C306" s="79"/>
      <c r="D306" s="81"/>
      <c r="E306" s="79"/>
    </row>
    <row r="307" s="65" customFormat="1" spans="1:5">
      <c r="A307" s="79" t="s">
        <v>219</v>
      </c>
      <c r="B307" s="79">
        <v>54</v>
      </c>
      <c r="C307" s="79"/>
      <c r="D307" s="81"/>
      <c r="E307" s="79"/>
    </row>
    <row r="308" s="65" customFormat="1" spans="1:5">
      <c r="A308" s="82" t="s">
        <v>220</v>
      </c>
      <c r="B308" s="79"/>
      <c r="C308" s="79"/>
      <c r="D308" s="81"/>
      <c r="E308" s="79"/>
    </row>
    <row r="309" s="65" customFormat="1" spans="1:5">
      <c r="A309" s="82" t="s">
        <v>221</v>
      </c>
      <c r="B309" s="79"/>
      <c r="C309" s="79"/>
      <c r="D309" s="81"/>
      <c r="E309" s="79"/>
    </row>
    <row r="310" s="65" customFormat="1" spans="1:5">
      <c r="A310" s="84" t="s">
        <v>222</v>
      </c>
      <c r="B310" s="79">
        <v>2</v>
      </c>
      <c r="C310" s="79"/>
      <c r="D310" s="81"/>
      <c r="E310" s="79"/>
    </row>
    <row r="311" s="65" customFormat="1" spans="1:5">
      <c r="A311" s="83" t="s">
        <v>223</v>
      </c>
      <c r="B311" s="79"/>
      <c r="C311" s="79"/>
      <c r="D311" s="81"/>
      <c r="E311" s="79"/>
    </row>
    <row r="312" s="65" customFormat="1" spans="1:5">
      <c r="A312" s="83" t="s">
        <v>224</v>
      </c>
      <c r="B312" s="79"/>
      <c r="C312" s="79"/>
      <c r="D312" s="81"/>
      <c r="E312" s="79"/>
    </row>
    <row r="313" s="65" customFormat="1" spans="1:5">
      <c r="A313" s="83" t="s">
        <v>225</v>
      </c>
      <c r="B313" s="79"/>
      <c r="C313" s="79"/>
      <c r="D313" s="81"/>
      <c r="E313" s="79"/>
    </row>
    <row r="314" s="65" customFormat="1" spans="1:5">
      <c r="A314" s="83" t="s">
        <v>226</v>
      </c>
      <c r="B314" s="79"/>
      <c r="C314" s="79"/>
      <c r="D314" s="81"/>
      <c r="E314" s="79"/>
    </row>
    <row r="315" s="65" customFormat="1" spans="1:5">
      <c r="A315" s="83" t="s">
        <v>227</v>
      </c>
      <c r="B315" s="79"/>
      <c r="C315" s="79"/>
      <c r="D315" s="81"/>
      <c r="E315" s="79"/>
    </row>
    <row r="316" s="65" customFormat="1" spans="1:5">
      <c r="A316" s="83" t="s">
        <v>85</v>
      </c>
      <c r="B316" s="79"/>
      <c r="C316" s="79"/>
      <c r="D316" s="81"/>
      <c r="E316" s="79"/>
    </row>
    <row r="317" s="65" customFormat="1" spans="1:5">
      <c r="A317" s="83" t="s">
        <v>52</v>
      </c>
      <c r="B317" s="79"/>
      <c r="C317" s="79"/>
      <c r="D317" s="81"/>
      <c r="E317" s="79"/>
    </row>
    <row r="318" s="65" customFormat="1" spans="1:5">
      <c r="A318" s="82" t="s">
        <v>228</v>
      </c>
      <c r="B318" s="79">
        <v>28</v>
      </c>
      <c r="C318" s="79"/>
      <c r="D318" s="81"/>
      <c r="E318" s="79"/>
    </row>
    <row r="319" s="65" customFormat="1" spans="1:5">
      <c r="A319" s="84" t="s">
        <v>229</v>
      </c>
      <c r="B319" s="79">
        <f>SUM(B320:B328)</f>
        <v>0</v>
      </c>
      <c r="C319" s="79">
        <f>SUM(C320:C328)</f>
        <v>0</v>
      </c>
      <c r="D319" s="81"/>
      <c r="E319" s="79"/>
    </row>
    <row r="320" s="65" customFormat="1" spans="1:5">
      <c r="A320" s="82" t="s">
        <v>43</v>
      </c>
      <c r="B320" s="79"/>
      <c r="C320" s="79"/>
      <c r="D320" s="81"/>
      <c r="E320" s="79"/>
    </row>
    <row r="321" s="65" customFormat="1" spans="1:5">
      <c r="A321" s="83" t="s">
        <v>44</v>
      </c>
      <c r="B321" s="79"/>
      <c r="C321" s="79"/>
      <c r="D321" s="81"/>
      <c r="E321" s="79"/>
    </row>
    <row r="322" s="65" customFormat="1" spans="1:5">
      <c r="A322" s="83" t="s">
        <v>45</v>
      </c>
      <c r="B322" s="79"/>
      <c r="C322" s="79"/>
      <c r="D322" s="81"/>
      <c r="E322" s="79"/>
    </row>
    <row r="323" s="65" customFormat="1" spans="1:5">
      <c r="A323" s="83" t="s">
        <v>230</v>
      </c>
      <c r="B323" s="79"/>
      <c r="C323" s="79"/>
      <c r="D323" s="81"/>
      <c r="E323" s="79"/>
    </row>
    <row r="324" s="65" customFormat="1" spans="1:5">
      <c r="A324" s="79" t="s">
        <v>231</v>
      </c>
      <c r="B324" s="79"/>
      <c r="C324" s="79"/>
      <c r="D324" s="81"/>
      <c r="E324" s="79"/>
    </row>
    <row r="325" s="65" customFormat="1" spans="1:5">
      <c r="A325" s="82" t="s">
        <v>232</v>
      </c>
      <c r="B325" s="79"/>
      <c r="C325" s="79"/>
      <c r="D325" s="81"/>
      <c r="E325" s="79"/>
    </row>
    <row r="326" s="65" customFormat="1" spans="1:5">
      <c r="A326" s="82" t="s">
        <v>85</v>
      </c>
      <c r="B326" s="79"/>
      <c r="C326" s="79"/>
      <c r="D326" s="81"/>
      <c r="E326" s="79"/>
    </row>
    <row r="327" s="65" customFormat="1" spans="1:5">
      <c r="A327" s="82" t="s">
        <v>52</v>
      </c>
      <c r="B327" s="79"/>
      <c r="C327" s="79"/>
      <c r="D327" s="81"/>
      <c r="E327" s="79"/>
    </row>
    <row r="328" s="65" customFormat="1" spans="1:5">
      <c r="A328" s="82" t="s">
        <v>233</v>
      </c>
      <c r="B328" s="79"/>
      <c r="C328" s="79"/>
      <c r="D328" s="81"/>
      <c r="E328" s="79"/>
    </row>
    <row r="329" s="65" customFormat="1" spans="1:5">
      <c r="A329" s="83" t="s">
        <v>234</v>
      </c>
      <c r="B329" s="79">
        <f>SUM(B330:B338)</f>
        <v>0</v>
      </c>
      <c r="C329" s="79">
        <f>SUM(C330:C338)</f>
        <v>0</v>
      </c>
      <c r="D329" s="81"/>
      <c r="E329" s="79"/>
    </row>
    <row r="330" s="65" customFormat="1" spans="1:5">
      <c r="A330" s="83" t="s">
        <v>43</v>
      </c>
      <c r="B330" s="79"/>
      <c r="C330" s="79"/>
      <c r="D330" s="81"/>
      <c r="E330" s="79"/>
    </row>
    <row r="331" s="65" customFormat="1" spans="1:5">
      <c r="A331" s="83" t="s">
        <v>44</v>
      </c>
      <c r="B331" s="79"/>
      <c r="C331" s="79"/>
      <c r="D331" s="81"/>
      <c r="E331" s="79"/>
    </row>
    <row r="332" s="65" customFormat="1" spans="1:5">
      <c r="A332" s="82" t="s">
        <v>45</v>
      </c>
      <c r="B332" s="79"/>
      <c r="C332" s="79"/>
      <c r="D332" s="81"/>
      <c r="E332" s="79"/>
    </row>
    <row r="333" s="65" customFormat="1" spans="1:5">
      <c r="A333" s="82" t="s">
        <v>235</v>
      </c>
      <c r="B333" s="79"/>
      <c r="C333" s="79"/>
      <c r="D333" s="81"/>
      <c r="E333" s="79"/>
    </row>
    <row r="334" s="65" customFormat="1" spans="1:5">
      <c r="A334" s="82" t="s">
        <v>236</v>
      </c>
      <c r="B334" s="79"/>
      <c r="C334" s="79"/>
      <c r="D334" s="81"/>
      <c r="E334" s="79"/>
    </row>
    <row r="335" s="65" customFormat="1" spans="1:5">
      <c r="A335" s="83" t="s">
        <v>237</v>
      </c>
      <c r="B335" s="79"/>
      <c r="C335" s="79"/>
      <c r="D335" s="81"/>
      <c r="E335" s="79"/>
    </row>
    <row r="336" s="65" customFormat="1" spans="1:5">
      <c r="A336" s="83" t="s">
        <v>85</v>
      </c>
      <c r="B336" s="79"/>
      <c r="C336" s="79"/>
      <c r="D336" s="81"/>
      <c r="E336" s="79"/>
    </row>
    <row r="337" s="65" customFormat="1" spans="1:5">
      <c r="A337" s="83" t="s">
        <v>52</v>
      </c>
      <c r="B337" s="79"/>
      <c r="C337" s="79"/>
      <c r="D337" s="81"/>
      <c r="E337" s="79"/>
    </row>
    <row r="338" s="65" customFormat="1" spans="1:5">
      <c r="A338" s="83" t="s">
        <v>238</v>
      </c>
      <c r="B338" s="79"/>
      <c r="C338" s="79"/>
      <c r="D338" s="81"/>
      <c r="E338" s="79"/>
    </row>
    <row r="339" s="65" customFormat="1" spans="1:5">
      <c r="A339" s="79" t="s">
        <v>239</v>
      </c>
      <c r="B339" s="79">
        <f>SUM(B340:B346)</f>
        <v>0</v>
      </c>
      <c r="C339" s="79">
        <f>SUM(C340:C346)</f>
        <v>0</v>
      </c>
      <c r="D339" s="81"/>
      <c r="E339" s="79"/>
    </row>
    <row r="340" s="65" customFormat="1" spans="1:5">
      <c r="A340" s="82" t="s">
        <v>43</v>
      </c>
      <c r="B340" s="79"/>
      <c r="C340" s="79"/>
      <c r="D340" s="81"/>
      <c r="E340" s="79"/>
    </row>
    <row r="341" s="65" customFormat="1" spans="1:5">
      <c r="A341" s="82" t="s">
        <v>44</v>
      </c>
      <c r="B341" s="79"/>
      <c r="C341" s="79"/>
      <c r="D341" s="81"/>
      <c r="E341" s="79"/>
    </row>
    <row r="342" s="65" customFormat="1" spans="1:5">
      <c r="A342" s="84" t="s">
        <v>45</v>
      </c>
      <c r="B342" s="79"/>
      <c r="C342" s="79"/>
      <c r="D342" s="81"/>
      <c r="E342" s="79"/>
    </row>
    <row r="343" s="65" customFormat="1" spans="1:5">
      <c r="A343" s="85" t="s">
        <v>240</v>
      </c>
      <c r="B343" s="79"/>
      <c r="C343" s="79"/>
      <c r="D343" s="81"/>
      <c r="E343" s="79"/>
    </row>
    <row r="344" s="65" customFormat="1" spans="1:5">
      <c r="A344" s="83" t="s">
        <v>241</v>
      </c>
      <c r="B344" s="79"/>
      <c r="C344" s="79"/>
      <c r="D344" s="81"/>
      <c r="E344" s="79"/>
    </row>
    <row r="345" s="65" customFormat="1" spans="1:5">
      <c r="A345" s="83" t="s">
        <v>52</v>
      </c>
      <c r="B345" s="79"/>
      <c r="C345" s="79"/>
      <c r="D345" s="81"/>
      <c r="E345" s="79"/>
    </row>
    <row r="346" s="65" customFormat="1" spans="1:5">
      <c r="A346" s="82" t="s">
        <v>242</v>
      </c>
      <c r="B346" s="79"/>
      <c r="C346" s="79"/>
      <c r="D346" s="81"/>
      <c r="E346" s="79"/>
    </row>
    <row r="347" s="65" customFormat="1" spans="1:5">
      <c r="A347" s="82" t="s">
        <v>243</v>
      </c>
      <c r="B347" s="79">
        <f>SUM(B348:B352)</f>
        <v>0</v>
      </c>
      <c r="C347" s="79">
        <f>SUM(C348:C352)</f>
        <v>0</v>
      </c>
      <c r="D347" s="81"/>
      <c r="E347" s="79"/>
    </row>
    <row r="348" s="65" customFormat="1" spans="1:5">
      <c r="A348" s="82" t="s">
        <v>43</v>
      </c>
      <c r="B348" s="79"/>
      <c r="C348" s="79"/>
      <c r="D348" s="81"/>
      <c r="E348" s="79"/>
    </row>
    <row r="349" s="65" customFormat="1" spans="1:5">
      <c r="A349" s="83" t="s">
        <v>44</v>
      </c>
      <c r="B349" s="79"/>
      <c r="C349" s="79"/>
      <c r="D349" s="81"/>
      <c r="E349" s="79"/>
    </row>
    <row r="350" s="65" customFormat="1" spans="1:5">
      <c r="A350" s="82" t="s">
        <v>85</v>
      </c>
      <c r="B350" s="79"/>
      <c r="C350" s="79"/>
      <c r="D350" s="81"/>
      <c r="E350" s="79"/>
    </row>
    <row r="351" s="65" customFormat="1" spans="1:5">
      <c r="A351" s="83" t="s">
        <v>244</v>
      </c>
      <c r="B351" s="79"/>
      <c r="C351" s="79"/>
      <c r="D351" s="81"/>
      <c r="E351" s="79"/>
    </row>
    <row r="352" s="65" customFormat="1" spans="1:5">
      <c r="A352" s="82" t="s">
        <v>245</v>
      </c>
      <c r="B352" s="79"/>
      <c r="C352" s="79"/>
      <c r="D352" s="81"/>
      <c r="E352" s="79"/>
    </row>
    <row r="353" s="65" customFormat="1" spans="1:5">
      <c r="A353" s="82" t="s">
        <v>246</v>
      </c>
      <c r="B353" s="79">
        <f>SUM(B354)</f>
        <v>2861</v>
      </c>
      <c r="C353" s="79">
        <f>SUM(C354)</f>
        <v>9610</v>
      </c>
      <c r="D353" s="81">
        <f t="shared" ref="D353:D357" si="5">C353/B353</f>
        <v>3.35896539671444</v>
      </c>
      <c r="E353" s="79"/>
    </row>
    <row r="354" s="65" customFormat="1" spans="1:5">
      <c r="A354" s="82" t="s">
        <v>247</v>
      </c>
      <c r="B354" s="79">
        <v>2861</v>
      </c>
      <c r="C354" s="79">
        <v>9610</v>
      </c>
      <c r="D354" s="81">
        <f t="shared" si="5"/>
        <v>3.35896539671444</v>
      </c>
      <c r="E354" s="79"/>
    </row>
    <row r="355" s="65" customFormat="1" spans="1:5">
      <c r="A355" s="79" t="s">
        <v>248</v>
      </c>
      <c r="B355" s="79">
        <f>SUM(B356,B361,B370,B377,B383,B387,B391,B395,B401,B408)</f>
        <v>54677</v>
      </c>
      <c r="C355" s="79">
        <f>SUM(C356,C361,C370,C377,C383,C387,C391,C395,C401,C408)</f>
        <v>49181</v>
      </c>
      <c r="D355" s="81">
        <f t="shared" si="5"/>
        <v>0.899482414909377</v>
      </c>
      <c r="E355" s="79"/>
    </row>
    <row r="356" s="65" customFormat="1" spans="1:5">
      <c r="A356" s="83" t="s">
        <v>249</v>
      </c>
      <c r="B356" s="79">
        <f>SUM(B357:B360)</f>
        <v>716</v>
      </c>
      <c r="C356" s="79">
        <f>SUM(C357:C360)</f>
        <v>1926</v>
      </c>
      <c r="D356" s="81">
        <f t="shared" si="5"/>
        <v>2.68994413407821</v>
      </c>
      <c r="E356" s="79"/>
    </row>
    <row r="357" s="65" customFormat="1" spans="1:5">
      <c r="A357" s="82" t="s">
        <v>43</v>
      </c>
      <c r="B357" s="79">
        <v>716</v>
      </c>
      <c r="C357" s="79">
        <v>1926</v>
      </c>
      <c r="D357" s="81">
        <f t="shared" si="5"/>
        <v>2.68994413407821</v>
      </c>
      <c r="E357" s="79"/>
    </row>
    <row r="358" s="65" customFormat="1" spans="1:5">
      <c r="A358" s="82" t="s">
        <v>44</v>
      </c>
      <c r="B358" s="79"/>
      <c r="C358" s="79"/>
      <c r="D358" s="81"/>
      <c r="E358" s="79"/>
    </row>
    <row r="359" s="65" customFormat="1" spans="1:5">
      <c r="A359" s="82" t="s">
        <v>45</v>
      </c>
      <c r="B359" s="79"/>
      <c r="C359" s="79"/>
      <c r="D359" s="81"/>
      <c r="E359" s="79"/>
    </row>
    <row r="360" s="65" customFormat="1" spans="1:5">
      <c r="A360" s="85" t="s">
        <v>250</v>
      </c>
      <c r="B360" s="79"/>
      <c r="C360" s="79"/>
      <c r="D360" s="81"/>
      <c r="E360" s="79"/>
    </row>
    <row r="361" s="65" customFormat="1" spans="1:5">
      <c r="A361" s="82" t="s">
        <v>251</v>
      </c>
      <c r="B361" s="79">
        <f>SUM(B362:B369)</f>
        <v>41024</v>
      </c>
      <c r="C361" s="79">
        <f>SUM(C362:C369)</f>
        <v>41194</v>
      </c>
      <c r="D361" s="81">
        <f t="shared" ref="D361:D365" si="6">C361/B361</f>
        <v>1.00414391575663</v>
      </c>
      <c r="E361" s="79"/>
    </row>
    <row r="362" s="65" customFormat="1" spans="1:5">
      <c r="A362" s="82" t="s">
        <v>252</v>
      </c>
      <c r="B362" s="79">
        <v>4926</v>
      </c>
      <c r="C362" s="79">
        <v>7656</v>
      </c>
      <c r="D362" s="81">
        <f t="shared" si="6"/>
        <v>1.55420219244823</v>
      </c>
      <c r="E362" s="79"/>
    </row>
    <row r="363" s="65" customFormat="1" spans="1:5">
      <c r="A363" s="82" t="s">
        <v>253</v>
      </c>
      <c r="B363" s="79">
        <v>16373</v>
      </c>
      <c r="C363" s="79">
        <f>17510+2328</f>
        <v>19838</v>
      </c>
      <c r="D363" s="81">
        <f t="shared" si="6"/>
        <v>1.21162890123985</v>
      </c>
      <c r="E363" s="79"/>
    </row>
    <row r="364" s="65" customFormat="1" spans="1:5">
      <c r="A364" s="83" t="s">
        <v>254</v>
      </c>
      <c r="B364" s="79">
        <v>12763</v>
      </c>
      <c r="C364" s="79">
        <v>9376</v>
      </c>
      <c r="D364" s="81">
        <f t="shared" si="6"/>
        <v>0.734623521115725</v>
      </c>
      <c r="E364" s="79"/>
    </row>
    <row r="365" s="65" customFormat="1" spans="1:5">
      <c r="A365" s="83" t="s">
        <v>255</v>
      </c>
      <c r="B365" s="79">
        <v>4975</v>
      </c>
      <c r="C365" s="79">
        <v>4324</v>
      </c>
      <c r="D365" s="81">
        <f t="shared" si="6"/>
        <v>0.869145728643216</v>
      </c>
      <c r="E365" s="79"/>
    </row>
    <row r="366" s="65" customFormat="1" spans="1:5">
      <c r="A366" s="83" t="s">
        <v>256</v>
      </c>
      <c r="B366" s="79"/>
      <c r="C366" s="79"/>
      <c r="D366" s="81"/>
      <c r="E366" s="79"/>
    </row>
    <row r="367" s="65" customFormat="1" spans="1:5">
      <c r="A367" s="82" t="s">
        <v>257</v>
      </c>
      <c r="B367" s="79"/>
      <c r="C367" s="79"/>
      <c r="D367" s="81"/>
      <c r="E367" s="79"/>
    </row>
    <row r="368" s="65" customFormat="1" spans="1:5">
      <c r="A368" s="82" t="s">
        <v>258</v>
      </c>
      <c r="B368" s="79"/>
      <c r="C368" s="79"/>
      <c r="D368" s="81"/>
      <c r="E368" s="79"/>
    </row>
    <row r="369" s="65" customFormat="1" spans="1:5">
      <c r="A369" s="82" t="s">
        <v>259</v>
      </c>
      <c r="B369" s="79">
        <v>1987</v>
      </c>
      <c r="C369" s="79"/>
      <c r="D369" s="81"/>
      <c r="E369" s="79"/>
    </row>
    <row r="370" s="65" customFormat="1" spans="1:5">
      <c r="A370" s="82" t="s">
        <v>260</v>
      </c>
      <c r="B370" s="79">
        <f>SUM(B371:B376)</f>
        <v>10591</v>
      </c>
      <c r="C370" s="79">
        <f>SUM(C371:C376)</f>
        <v>3830</v>
      </c>
      <c r="D370" s="81">
        <f>C370/B370</f>
        <v>0.36162779718629</v>
      </c>
      <c r="E370" s="79"/>
    </row>
    <row r="371" s="65" customFormat="1" spans="1:5">
      <c r="A371" s="82" t="s">
        <v>261</v>
      </c>
      <c r="B371" s="79"/>
      <c r="C371" s="79"/>
      <c r="D371" s="81"/>
      <c r="E371" s="79"/>
    </row>
    <row r="372" s="65" customFormat="1" spans="1:5">
      <c r="A372" s="82" t="s">
        <v>262</v>
      </c>
      <c r="B372" s="79">
        <v>871</v>
      </c>
      <c r="C372" s="79">
        <v>804</v>
      </c>
      <c r="D372" s="81">
        <f>C372/B372</f>
        <v>0.923076923076923</v>
      </c>
      <c r="E372" s="79"/>
    </row>
    <row r="373" s="65" customFormat="1" spans="1:5">
      <c r="A373" s="82" t="s">
        <v>263</v>
      </c>
      <c r="B373" s="79"/>
      <c r="C373" s="79"/>
      <c r="D373" s="81"/>
      <c r="E373" s="79"/>
    </row>
    <row r="374" s="65" customFormat="1" spans="1:5">
      <c r="A374" s="83" t="s">
        <v>264</v>
      </c>
      <c r="B374" s="79"/>
      <c r="C374" s="79"/>
      <c r="D374" s="81"/>
      <c r="E374" s="79"/>
    </row>
    <row r="375" s="65" customFormat="1" spans="1:5">
      <c r="A375" s="83" t="s">
        <v>265</v>
      </c>
      <c r="B375" s="79"/>
      <c r="C375" s="79"/>
      <c r="D375" s="81"/>
      <c r="E375" s="79"/>
    </row>
    <row r="376" s="65" customFormat="1" spans="1:5">
      <c r="A376" s="83" t="s">
        <v>266</v>
      </c>
      <c r="B376" s="79">
        <v>9720</v>
      </c>
      <c r="C376" s="79">
        <v>3026</v>
      </c>
      <c r="D376" s="81">
        <f>C376/B376</f>
        <v>0.311316872427984</v>
      </c>
      <c r="E376" s="79"/>
    </row>
    <row r="377" s="65" customFormat="1" spans="1:5">
      <c r="A377" s="79" t="s">
        <v>267</v>
      </c>
      <c r="B377" s="79">
        <f>SUM(B378:B382)</f>
        <v>0</v>
      </c>
      <c r="C377" s="79">
        <f>SUM(C378:C382)</f>
        <v>0</v>
      </c>
      <c r="D377" s="81"/>
      <c r="E377" s="79"/>
    </row>
    <row r="378" s="65" customFormat="1" spans="1:5">
      <c r="A378" s="82" t="s">
        <v>268</v>
      </c>
      <c r="B378" s="79"/>
      <c r="C378" s="79"/>
      <c r="D378" s="81"/>
      <c r="E378" s="79"/>
    </row>
    <row r="379" s="65" customFormat="1" spans="1:5">
      <c r="A379" s="82" t="s">
        <v>269</v>
      </c>
      <c r="B379" s="79"/>
      <c r="C379" s="79"/>
      <c r="D379" s="81"/>
      <c r="E379" s="79"/>
    </row>
    <row r="380" s="65" customFormat="1" spans="1:5">
      <c r="A380" s="82" t="s">
        <v>270</v>
      </c>
      <c r="B380" s="79"/>
      <c r="C380" s="79"/>
      <c r="D380" s="81"/>
      <c r="E380" s="79"/>
    </row>
    <row r="381" s="65" customFormat="1" spans="1:5">
      <c r="A381" s="83" t="s">
        <v>271</v>
      </c>
      <c r="B381" s="79"/>
      <c r="C381" s="79"/>
      <c r="D381" s="81"/>
      <c r="E381" s="79"/>
    </row>
    <row r="382" s="65" customFormat="1" spans="1:5">
      <c r="A382" s="83" t="s">
        <v>272</v>
      </c>
      <c r="B382" s="79"/>
      <c r="C382" s="79"/>
      <c r="D382" s="81"/>
      <c r="E382" s="79"/>
    </row>
    <row r="383" s="65" customFormat="1" spans="1:5">
      <c r="A383" s="83" t="s">
        <v>273</v>
      </c>
      <c r="B383" s="79">
        <f>SUM(B384:B386)</f>
        <v>0</v>
      </c>
      <c r="C383" s="79">
        <f>SUM(C384:C386)</f>
        <v>0</v>
      </c>
      <c r="D383" s="81"/>
      <c r="E383" s="79"/>
    </row>
    <row r="384" s="65" customFormat="1" spans="1:5">
      <c r="A384" s="82" t="s">
        <v>274</v>
      </c>
      <c r="B384" s="79"/>
      <c r="C384" s="79"/>
      <c r="D384" s="81"/>
      <c r="E384" s="79"/>
    </row>
    <row r="385" s="65" customFormat="1" spans="1:5">
      <c r="A385" s="82" t="s">
        <v>275</v>
      </c>
      <c r="B385" s="79"/>
      <c r="C385" s="79"/>
      <c r="D385" s="81"/>
      <c r="E385" s="79"/>
    </row>
    <row r="386" s="65" customFormat="1" spans="1:5">
      <c r="A386" s="82" t="s">
        <v>276</v>
      </c>
      <c r="B386" s="79"/>
      <c r="C386" s="79"/>
      <c r="D386" s="81"/>
      <c r="E386" s="79"/>
    </row>
    <row r="387" s="65" customFormat="1" spans="1:5">
      <c r="A387" s="83" t="s">
        <v>277</v>
      </c>
      <c r="B387" s="79">
        <f>SUM(B388:B390)</f>
        <v>0</v>
      </c>
      <c r="C387" s="79">
        <f>SUM(C388:C390)</f>
        <v>0</v>
      </c>
      <c r="D387" s="81"/>
      <c r="E387" s="79"/>
    </row>
    <row r="388" s="65" customFormat="1" spans="1:5">
      <c r="A388" s="83" t="s">
        <v>278</v>
      </c>
      <c r="B388" s="79"/>
      <c r="C388" s="79"/>
      <c r="D388" s="81"/>
      <c r="E388" s="79"/>
    </row>
    <row r="389" s="65" customFormat="1" spans="1:5">
      <c r="A389" s="83" t="s">
        <v>279</v>
      </c>
      <c r="B389" s="79"/>
      <c r="C389" s="79"/>
      <c r="D389" s="81"/>
      <c r="E389" s="79"/>
    </row>
    <row r="390" s="65" customFormat="1" spans="1:5">
      <c r="A390" s="79" t="s">
        <v>280</v>
      </c>
      <c r="B390" s="79"/>
      <c r="C390" s="79"/>
      <c r="D390" s="81"/>
      <c r="E390" s="79"/>
    </row>
    <row r="391" s="65" customFormat="1" spans="1:5">
      <c r="A391" s="82" t="s">
        <v>281</v>
      </c>
      <c r="B391" s="79">
        <f>SUM(B392:B394)</f>
        <v>0</v>
      </c>
      <c r="C391" s="79">
        <f>SUM(C392:C394)</f>
        <v>0</v>
      </c>
      <c r="D391" s="81"/>
      <c r="E391" s="79"/>
    </row>
    <row r="392" s="65" customFormat="1" spans="1:5">
      <c r="A392" s="82" t="s">
        <v>282</v>
      </c>
      <c r="B392" s="79"/>
      <c r="C392" s="79"/>
      <c r="D392" s="81"/>
      <c r="E392" s="79"/>
    </row>
    <row r="393" s="65" customFormat="1" spans="1:5">
      <c r="A393" s="82" t="s">
        <v>283</v>
      </c>
      <c r="B393" s="79"/>
      <c r="C393" s="79"/>
      <c r="D393" s="81"/>
      <c r="E393" s="79"/>
    </row>
    <row r="394" s="65" customFormat="1" spans="1:5">
      <c r="A394" s="83" t="s">
        <v>284</v>
      </c>
      <c r="B394" s="79"/>
      <c r="C394" s="79"/>
      <c r="D394" s="81"/>
      <c r="E394" s="79"/>
    </row>
    <row r="395" s="65" customFormat="1" spans="1:5">
      <c r="A395" s="83" t="s">
        <v>285</v>
      </c>
      <c r="B395" s="79">
        <f>SUM(B396:B400)</f>
        <v>231</v>
      </c>
      <c r="C395" s="79">
        <f>SUM(C396:C400)</f>
        <v>231</v>
      </c>
      <c r="D395" s="81">
        <f>C395/B395</f>
        <v>1</v>
      </c>
      <c r="E395" s="79"/>
    </row>
    <row r="396" s="65" customFormat="1" spans="1:5">
      <c r="A396" s="83" t="s">
        <v>286</v>
      </c>
      <c r="B396" s="79"/>
      <c r="C396" s="79"/>
      <c r="D396" s="81"/>
      <c r="E396" s="79"/>
    </row>
    <row r="397" s="65" customFormat="1" spans="1:5">
      <c r="A397" s="82" t="s">
        <v>287</v>
      </c>
      <c r="B397" s="79">
        <v>231</v>
      </c>
      <c r="C397" s="79">
        <v>231</v>
      </c>
      <c r="D397" s="81">
        <f>C397/B397</f>
        <v>1</v>
      </c>
      <c r="E397" s="79"/>
    </row>
    <row r="398" s="65" customFormat="1" spans="1:5">
      <c r="A398" s="82" t="s">
        <v>288</v>
      </c>
      <c r="B398" s="79"/>
      <c r="C398" s="79"/>
      <c r="D398" s="81"/>
      <c r="E398" s="79"/>
    </row>
    <row r="399" s="65" customFormat="1" spans="1:5">
      <c r="A399" s="82" t="s">
        <v>289</v>
      </c>
      <c r="B399" s="79"/>
      <c r="C399" s="79"/>
      <c r="D399" s="81"/>
      <c r="E399" s="79"/>
    </row>
    <row r="400" s="65" customFormat="1" spans="1:5">
      <c r="A400" s="82" t="s">
        <v>290</v>
      </c>
      <c r="B400" s="79"/>
      <c r="C400" s="79"/>
      <c r="D400" s="81"/>
      <c r="E400" s="79"/>
    </row>
    <row r="401" s="65" customFormat="1" spans="1:5">
      <c r="A401" s="82" t="s">
        <v>291</v>
      </c>
      <c r="B401" s="79">
        <f>SUM(B402:B407)</f>
        <v>1241</v>
      </c>
      <c r="C401" s="79">
        <f>SUM(C402:C407)</f>
        <v>1000</v>
      </c>
      <c r="D401" s="81">
        <f>C401/B401</f>
        <v>0.8058017727639</v>
      </c>
      <c r="E401" s="79"/>
    </row>
    <row r="402" s="65" customFormat="1" spans="1:5">
      <c r="A402" s="83" t="s">
        <v>292</v>
      </c>
      <c r="B402" s="79"/>
      <c r="C402" s="79"/>
      <c r="D402" s="81"/>
      <c r="E402" s="79"/>
    </row>
    <row r="403" s="65" customFormat="1" spans="1:5">
      <c r="A403" s="83" t="s">
        <v>293</v>
      </c>
      <c r="B403" s="79"/>
      <c r="C403" s="79"/>
      <c r="D403" s="81"/>
      <c r="E403" s="79"/>
    </row>
    <row r="404" s="65" customFormat="1" spans="1:5">
      <c r="A404" s="83" t="s">
        <v>294</v>
      </c>
      <c r="B404" s="79"/>
      <c r="C404" s="79"/>
      <c r="D404" s="81"/>
      <c r="E404" s="79"/>
    </row>
    <row r="405" s="65" customFormat="1" spans="1:5">
      <c r="A405" s="79" t="s">
        <v>295</v>
      </c>
      <c r="B405" s="79"/>
      <c r="C405" s="79"/>
      <c r="D405" s="81"/>
      <c r="E405" s="79"/>
    </row>
    <row r="406" s="65" customFormat="1" spans="1:5">
      <c r="A406" s="82" t="s">
        <v>296</v>
      </c>
      <c r="B406" s="79"/>
      <c r="C406" s="79"/>
      <c r="D406" s="81"/>
      <c r="E406" s="79"/>
    </row>
    <row r="407" s="65" customFormat="1" spans="1:5">
      <c r="A407" s="82" t="s">
        <v>297</v>
      </c>
      <c r="B407" s="79">
        <v>1241</v>
      </c>
      <c r="C407" s="79">
        <v>1000</v>
      </c>
      <c r="D407" s="81">
        <f t="shared" ref="D407:D411" si="7">C407/B407</f>
        <v>0.8058017727639</v>
      </c>
      <c r="E407" s="79"/>
    </row>
    <row r="408" s="65" customFormat="1" spans="1:5">
      <c r="A408" s="82" t="s">
        <v>298</v>
      </c>
      <c r="B408" s="79">
        <v>874</v>
      </c>
      <c r="C408" s="79">
        <v>1000</v>
      </c>
      <c r="D408" s="81">
        <f t="shared" si="7"/>
        <v>1.1441647597254</v>
      </c>
      <c r="E408" s="79"/>
    </row>
    <row r="409" s="65" customFormat="1" spans="1:5">
      <c r="A409" s="79" t="s">
        <v>299</v>
      </c>
      <c r="B409" s="79">
        <f>SUM(B410,B415,B424,B430,B436,B441,B446,B453,B457,B460)</f>
        <v>3194</v>
      </c>
      <c r="C409" s="79">
        <f>SUM(C410,C415,C424,C430,C436,C441,C446,C453,C457,C460)</f>
        <v>114</v>
      </c>
      <c r="D409" s="81">
        <f t="shared" si="7"/>
        <v>0.0356919223544145</v>
      </c>
      <c r="E409" s="79"/>
    </row>
    <row r="410" s="65" customFormat="1" spans="1:5">
      <c r="A410" s="83" t="s">
        <v>300</v>
      </c>
      <c r="B410" s="79">
        <f>SUM(B411:B414)</f>
        <v>117</v>
      </c>
      <c r="C410" s="79">
        <f>SUM(C411:C414)</f>
        <v>114</v>
      </c>
      <c r="D410" s="81">
        <f t="shared" si="7"/>
        <v>0.974358974358974</v>
      </c>
      <c r="E410" s="79"/>
    </row>
    <row r="411" s="65" customFormat="1" spans="1:5">
      <c r="A411" s="82" t="s">
        <v>43</v>
      </c>
      <c r="B411" s="79">
        <v>117</v>
      </c>
      <c r="C411" s="79">
        <v>114</v>
      </c>
      <c r="D411" s="81">
        <f t="shared" si="7"/>
        <v>0.974358974358974</v>
      </c>
      <c r="E411" s="79"/>
    </row>
    <row r="412" s="65" customFormat="1" spans="1:5">
      <c r="A412" s="82" t="s">
        <v>44</v>
      </c>
      <c r="B412" s="79"/>
      <c r="C412" s="79"/>
      <c r="D412" s="81"/>
      <c r="E412" s="79"/>
    </row>
    <row r="413" s="65" customFormat="1" spans="1:5">
      <c r="A413" s="82" t="s">
        <v>45</v>
      </c>
      <c r="B413" s="79"/>
      <c r="C413" s="79"/>
      <c r="D413" s="81"/>
      <c r="E413" s="79"/>
    </row>
    <row r="414" s="65" customFormat="1" spans="1:5">
      <c r="A414" s="83" t="s">
        <v>301</v>
      </c>
      <c r="B414" s="79"/>
      <c r="C414" s="79"/>
      <c r="D414" s="81"/>
      <c r="E414" s="79"/>
    </row>
    <row r="415" s="65" customFormat="1" spans="1:5">
      <c r="A415" s="82" t="s">
        <v>302</v>
      </c>
      <c r="B415" s="79">
        <f>SUM(B416:B423)</f>
        <v>0</v>
      </c>
      <c r="C415" s="79">
        <f>SUM(C416:C423)</f>
        <v>0</v>
      </c>
      <c r="D415" s="81"/>
      <c r="E415" s="79"/>
    </row>
    <row r="416" s="65" customFormat="1" spans="1:5">
      <c r="A416" s="82" t="s">
        <v>303</v>
      </c>
      <c r="B416" s="79"/>
      <c r="C416" s="79"/>
      <c r="D416" s="81"/>
      <c r="E416" s="79"/>
    </row>
    <row r="417" s="65" customFormat="1" spans="1:5">
      <c r="A417" s="82" t="s">
        <v>304</v>
      </c>
      <c r="B417" s="79"/>
      <c r="C417" s="79"/>
      <c r="D417" s="81"/>
      <c r="E417" s="79"/>
    </row>
    <row r="418" s="65" customFormat="1" spans="1:5">
      <c r="A418" s="79" t="s">
        <v>305</v>
      </c>
      <c r="B418" s="79"/>
      <c r="C418" s="79"/>
      <c r="D418" s="81"/>
      <c r="E418" s="79"/>
    </row>
    <row r="419" s="65" customFormat="1" spans="1:5">
      <c r="A419" s="82" t="s">
        <v>306</v>
      </c>
      <c r="B419" s="79"/>
      <c r="C419" s="79"/>
      <c r="D419" s="81"/>
      <c r="E419" s="79"/>
    </row>
    <row r="420" s="65" customFormat="1" spans="1:5">
      <c r="A420" s="82" t="s">
        <v>307</v>
      </c>
      <c r="B420" s="79"/>
      <c r="C420" s="79"/>
      <c r="D420" s="81"/>
      <c r="E420" s="79"/>
    </row>
    <row r="421" s="65" customFormat="1" spans="1:5">
      <c r="A421" s="82" t="s">
        <v>308</v>
      </c>
      <c r="B421" s="79"/>
      <c r="C421" s="79"/>
      <c r="D421" s="81"/>
      <c r="E421" s="79"/>
    </row>
    <row r="422" s="65" customFormat="1" spans="1:5">
      <c r="A422" s="83" t="s">
        <v>309</v>
      </c>
      <c r="B422" s="79"/>
      <c r="C422" s="79"/>
      <c r="D422" s="81"/>
      <c r="E422" s="79"/>
    </row>
    <row r="423" s="65" customFormat="1" spans="1:5">
      <c r="A423" s="83" t="s">
        <v>310</v>
      </c>
      <c r="B423" s="79"/>
      <c r="C423" s="79"/>
      <c r="D423" s="81"/>
      <c r="E423" s="79"/>
    </row>
    <row r="424" s="65" customFormat="1" spans="1:5">
      <c r="A424" s="83" t="s">
        <v>311</v>
      </c>
      <c r="B424" s="79">
        <f>SUM(B425:B429)</f>
        <v>0</v>
      </c>
      <c r="C424" s="79">
        <f>SUM(C425:C429)</f>
        <v>0</v>
      </c>
      <c r="D424" s="81"/>
      <c r="E424" s="79"/>
    </row>
    <row r="425" s="65" customFormat="1" spans="1:5">
      <c r="A425" s="82" t="s">
        <v>303</v>
      </c>
      <c r="B425" s="79"/>
      <c r="C425" s="79"/>
      <c r="D425" s="81"/>
      <c r="E425" s="79"/>
    </row>
    <row r="426" s="65" customFormat="1" spans="1:5">
      <c r="A426" s="82" t="s">
        <v>312</v>
      </c>
      <c r="B426" s="79"/>
      <c r="C426" s="79"/>
      <c r="D426" s="81"/>
      <c r="E426" s="79"/>
    </row>
    <row r="427" s="65" customFormat="1" spans="1:5">
      <c r="A427" s="82" t="s">
        <v>313</v>
      </c>
      <c r="B427" s="79"/>
      <c r="C427" s="79"/>
      <c r="D427" s="81"/>
      <c r="E427" s="79"/>
    </row>
    <row r="428" s="65" customFormat="1" spans="1:5">
      <c r="A428" s="83" t="s">
        <v>314</v>
      </c>
      <c r="B428" s="79"/>
      <c r="C428" s="79"/>
      <c r="D428" s="81"/>
      <c r="E428" s="79"/>
    </row>
    <row r="429" s="65" customFormat="1" spans="1:5">
      <c r="A429" s="83" t="s">
        <v>315</v>
      </c>
      <c r="B429" s="79"/>
      <c r="C429" s="79"/>
      <c r="D429" s="81"/>
      <c r="E429" s="79"/>
    </row>
    <row r="430" s="65" customFormat="1" spans="1:5">
      <c r="A430" s="83" t="s">
        <v>316</v>
      </c>
      <c r="B430" s="79">
        <f>SUM(B431:B435)</f>
        <v>3010</v>
      </c>
      <c r="C430" s="79">
        <f>SUM(C431:C435)</f>
        <v>0</v>
      </c>
      <c r="D430" s="81"/>
      <c r="E430" s="79"/>
    </row>
    <row r="431" s="65" customFormat="1" spans="1:5">
      <c r="A431" s="79" t="s">
        <v>303</v>
      </c>
      <c r="B431" s="79"/>
      <c r="C431" s="79"/>
      <c r="D431" s="81"/>
      <c r="E431" s="79"/>
    </row>
    <row r="432" s="65" customFormat="1" spans="1:5">
      <c r="A432" s="82" t="s">
        <v>317</v>
      </c>
      <c r="B432" s="79">
        <v>10</v>
      </c>
      <c r="C432" s="79"/>
      <c r="D432" s="81"/>
      <c r="E432" s="79"/>
    </row>
    <row r="433" s="65" customFormat="1" spans="1:5">
      <c r="A433" s="82" t="s">
        <v>318</v>
      </c>
      <c r="B433" s="79">
        <v>3000</v>
      </c>
      <c r="C433" s="79"/>
      <c r="D433" s="81"/>
      <c r="E433" s="79"/>
    </row>
    <row r="434" s="65" customFormat="1" spans="1:5">
      <c r="A434" s="82" t="s">
        <v>319</v>
      </c>
      <c r="B434" s="79"/>
      <c r="C434" s="79"/>
      <c r="D434" s="81"/>
      <c r="E434" s="79"/>
    </row>
    <row r="435" s="65" customFormat="1" spans="1:5">
      <c r="A435" s="83" t="s">
        <v>320</v>
      </c>
      <c r="B435" s="79"/>
      <c r="C435" s="79"/>
      <c r="D435" s="81"/>
      <c r="E435" s="79"/>
    </row>
    <row r="436" s="65" customFormat="1" spans="1:5">
      <c r="A436" s="83" t="s">
        <v>321</v>
      </c>
      <c r="B436" s="79">
        <f>SUM(B437:B440)</f>
        <v>0</v>
      </c>
      <c r="C436" s="79">
        <f>SUM(C437:C440)</f>
        <v>0</v>
      </c>
      <c r="D436" s="81"/>
      <c r="E436" s="79"/>
    </row>
    <row r="437" s="65" customFormat="1" spans="1:5">
      <c r="A437" s="83" t="s">
        <v>303</v>
      </c>
      <c r="B437" s="79"/>
      <c r="C437" s="79"/>
      <c r="D437" s="81"/>
      <c r="E437" s="79"/>
    </row>
    <row r="438" s="65" customFormat="1" spans="1:5">
      <c r="A438" s="82" t="s">
        <v>322</v>
      </c>
      <c r="B438" s="79"/>
      <c r="C438" s="79"/>
      <c r="D438" s="81"/>
      <c r="E438" s="79"/>
    </row>
    <row r="439" s="65" customFormat="1" spans="1:5">
      <c r="A439" s="82" t="s">
        <v>323</v>
      </c>
      <c r="B439" s="79"/>
      <c r="C439" s="79"/>
      <c r="D439" s="81"/>
      <c r="E439" s="79"/>
    </row>
    <row r="440" s="65" customFormat="1" spans="1:5">
      <c r="A440" s="82" t="s">
        <v>324</v>
      </c>
      <c r="B440" s="79"/>
      <c r="C440" s="79"/>
      <c r="D440" s="81"/>
      <c r="E440" s="79"/>
    </row>
    <row r="441" s="65" customFormat="1" spans="1:5">
      <c r="A441" s="83" t="s">
        <v>325</v>
      </c>
      <c r="B441" s="79">
        <f>SUM(B442:B445)</f>
        <v>0</v>
      </c>
      <c r="C441" s="79">
        <f>SUM(C442:C445)</f>
        <v>0</v>
      </c>
      <c r="D441" s="81"/>
      <c r="E441" s="79"/>
    </row>
    <row r="442" s="65" customFormat="1" spans="1:5">
      <c r="A442" s="83" t="s">
        <v>326</v>
      </c>
      <c r="B442" s="79"/>
      <c r="C442" s="79"/>
      <c r="D442" s="81"/>
      <c r="E442" s="79"/>
    </row>
    <row r="443" s="65" customFormat="1" spans="1:5">
      <c r="A443" s="83" t="s">
        <v>327</v>
      </c>
      <c r="B443" s="79"/>
      <c r="C443" s="79"/>
      <c r="D443" s="81"/>
      <c r="E443" s="79"/>
    </row>
    <row r="444" s="65" customFormat="1" spans="1:5">
      <c r="A444" s="83" t="s">
        <v>328</v>
      </c>
      <c r="B444" s="79"/>
      <c r="C444" s="79"/>
      <c r="D444" s="81"/>
      <c r="E444" s="79"/>
    </row>
    <row r="445" s="65" customFormat="1" spans="1:5">
      <c r="A445" s="83" t="s">
        <v>329</v>
      </c>
      <c r="B445" s="79"/>
      <c r="C445" s="79"/>
      <c r="D445" s="81"/>
      <c r="E445" s="79"/>
    </row>
    <row r="446" s="65" customFormat="1" spans="1:5">
      <c r="A446" s="82" t="s">
        <v>330</v>
      </c>
      <c r="B446" s="79">
        <f>SUM(B447:B452)</f>
        <v>58</v>
      </c>
      <c r="C446" s="79">
        <f>SUM(C447:C452)</f>
        <v>0</v>
      </c>
      <c r="D446" s="81"/>
      <c r="E446" s="79"/>
    </row>
    <row r="447" s="65" customFormat="1" spans="1:5">
      <c r="A447" s="82" t="s">
        <v>303</v>
      </c>
      <c r="B447" s="79"/>
      <c r="C447" s="79"/>
      <c r="D447" s="81"/>
      <c r="E447" s="79"/>
    </row>
    <row r="448" s="65" customFormat="1" spans="1:5">
      <c r="A448" s="83" t="s">
        <v>331</v>
      </c>
      <c r="B448" s="79">
        <v>8</v>
      </c>
      <c r="C448" s="79"/>
      <c r="D448" s="81"/>
      <c r="E448" s="79"/>
    </row>
    <row r="449" s="65" customFormat="1" spans="1:5">
      <c r="A449" s="83" t="s">
        <v>332</v>
      </c>
      <c r="B449" s="79"/>
      <c r="C449" s="79"/>
      <c r="D449" s="81"/>
      <c r="E449" s="79"/>
    </row>
    <row r="450" s="65" customFormat="1" spans="1:5">
      <c r="A450" s="83" t="s">
        <v>333</v>
      </c>
      <c r="B450" s="79"/>
      <c r="C450" s="79"/>
      <c r="D450" s="81"/>
      <c r="E450" s="79"/>
    </row>
    <row r="451" s="65" customFormat="1" spans="1:5">
      <c r="A451" s="82" t="s">
        <v>334</v>
      </c>
      <c r="B451" s="79">
        <v>50</v>
      </c>
      <c r="C451" s="79"/>
      <c r="D451" s="81"/>
      <c r="E451" s="79"/>
    </row>
    <row r="452" s="65" customFormat="1" spans="1:5">
      <c r="A452" s="82" t="s">
        <v>335</v>
      </c>
      <c r="B452" s="79"/>
      <c r="C452" s="79"/>
      <c r="D452" s="81"/>
      <c r="E452" s="79"/>
    </row>
    <row r="453" s="65" customFormat="1" spans="1:5">
      <c r="A453" s="82" t="s">
        <v>336</v>
      </c>
      <c r="B453" s="79">
        <f>SUM(B454:B456)</f>
        <v>9</v>
      </c>
      <c r="C453" s="79">
        <f>SUM(C454:C456)</f>
        <v>0</v>
      </c>
      <c r="D453" s="81"/>
      <c r="E453" s="79"/>
    </row>
    <row r="454" s="65" customFormat="1" spans="1:5">
      <c r="A454" s="83" t="s">
        <v>337</v>
      </c>
      <c r="B454" s="79">
        <v>9</v>
      </c>
      <c r="C454" s="79"/>
      <c r="D454" s="81"/>
      <c r="E454" s="79"/>
    </row>
    <row r="455" s="65" customFormat="1" spans="1:5">
      <c r="A455" s="83" t="s">
        <v>338</v>
      </c>
      <c r="B455" s="79"/>
      <c r="C455" s="79"/>
      <c r="D455" s="81"/>
      <c r="E455" s="79"/>
    </row>
    <row r="456" s="65" customFormat="1" spans="1:5">
      <c r="A456" s="83" t="s">
        <v>339</v>
      </c>
      <c r="B456" s="79"/>
      <c r="C456" s="79"/>
      <c r="D456" s="81"/>
      <c r="E456" s="79"/>
    </row>
    <row r="457" s="65" customFormat="1" spans="1:5">
      <c r="A457" s="79" t="s">
        <v>340</v>
      </c>
      <c r="B457" s="79">
        <f>SUM(B458:B459)</f>
        <v>0</v>
      </c>
      <c r="C457" s="79">
        <f>SUM(C458:C459)</f>
        <v>0</v>
      </c>
      <c r="D457" s="81"/>
      <c r="E457" s="79"/>
    </row>
    <row r="458" s="65" customFormat="1" spans="1:5">
      <c r="A458" s="83" t="s">
        <v>341</v>
      </c>
      <c r="B458" s="79"/>
      <c r="C458" s="79"/>
      <c r="D458" s="81"/>
      <c r="E458" s="79"/>
    </row>
    <row r="459" s="65" customFormat="1" spans="1:5">
      <c r="A459" s="83" t="s">
        <v>342</v>
      </c>
      <c r="B459" s="79"/>
      <c r="C459" s="79"/>
      <c r="D459" s="81"/>
      <c r="E459" s="79"/>
    </row>
    <row r="460" s="65" customFormat="1" spans="1:5">
      <c r="A460" s="82" t="s">
        <v>343</v>
      </c>
      <c r="B460" s="79">
        <f>SUM(B461:B464)</f>
        <v>0</v>
      </c>
      <c r="C460" s="79">
        <f>SUM(C461:C464)</f>
        <v>0</v>
      </c>
      <c r="D460" s="81"/>
      <c r="E460" s="79"/>
    </row>
    <row r="461" s="65" customFormat="1" spans="1:5">
      <c r="A461" s="82" t="s">
        <v>344</v>
      </c>
      <c r="B461" s="79"/>
      <c r="C461" s="79"/>
      <c r="D461" s="81"/>
      <c r="E461" s="79"/>
    </row>
    <row r="462" s="65" customFormat="1" spans="1:5">
      <c r="A462" s="83" t="s">
        <v>345</v>
      </c>
      <c r="B462" s="79"/>
      <c r="C462" s="79"/>
      <c r="D462" s="81"/>
      <c r="E462" s="79"/>
    </row>
    <row r="463" s="65" customFormat="1" spans="1:5">
      <c r="A463" s="83" t="s">
        <v>346</v>
      </c>
      <c r="B463" s="79"/>
      <c r="C463" s="79"/>
      <c r="D463" s="81"/>
      <c r="E463" s="79"/>
    </row>
    <row r="464" s="65" customFormat="1" spans="1:5">
      <c r="A464" s="83" t="s">
        <v>347</v>
      </c>
      <c r="B464" s="79"/>
      <c r="C464" s="79"/>
      <c r="D464" s="81"/>
      <c r="E464" s="79"/>
    </row>
    <row r="465" s="65" customFormat="1" spans="1:5">
      <c r="A465" s="79" t="s">
        <v>348</v>
      </c>
      <c r="B465" s="79">
        <f>SUM(B466,B482,B490,B501,B510,B517)</f>
        <v>2957</v>
      </c>
      <c r="C465" s="79">
        <f>SUM(C466,C482,C490,C501,C510,C517)</f>
        <v>1650</v>
      </c>
      <c r="D465" s="81">
        <f t="shared" ref="D465:D467" si="8">C465/B465</f>
        <v>0.557997970916469</v>
      </c>
      <c r="E465" s="79"/>
    </row>
    <row r="466" s="65" customFormat="1" spans="1:5">
      <c r="A466" s="79" t="s">
        <v>349</v>
      </c>
      <c r="B466" s="79">
        <f>SUM(B467:B481)</f>
        <v>905</v>
      </c>
      <c r="C466" s="79">
        <f>SUM(C467:C481)</f>
        <v>992</v>
      </c>
      <c r="D466" s="81">
        <f t="shared" si="8"/>
        <v>1.09613259668508</v>
      </c>
      <c r="E466" s="79"/>
    </row>
    <row r="467" s="65" customFormat="1" spans="1:5">
      <c r="A467" s="79" t="s">
        <v>43</v>
      </c>
      <c r="B467" s="79">
        <v>4</v>
      </c>
      <c r="C467" s="79">
        <v>312</v>
      </c>
      <c r="D467" s="81">
        <f t="shared" si="8"/>
        <v>78</v>
      </c>
      <c r="E467" s="79"/>
    </row>
    <row r="468" s="65" customFormat="1" spans="1:5">
      <c r="A468" s="79" t="s">
        <v>44</v>
      </c>
      <c r="B468" s="79"/>
      <c r="C468" s="79"/>
      <c r="D468" s="81"/>
      <c r="E468" s="79"/>
    </row>
    <row r="469" s="65" customFormat="1" spans="1:5">
      <c r="A469" s="79" t="s">
        <v>45</v>
      </c>
      <c r="B469" s="79"/>
      <c r="C469" s="79"/>
      <c r="D469" s="81"/>
      <c r="E469" s="79"/>
    </row>
    <row r="470" s="65" customFormat="1" spans="1:5">
      <c r="A470" s="79" t="s">
        <v>350</v>
      </c>
      <c r="B470" s="79">
        <v>107</v>
      </c>
      <c r="C470" s="79">
        <v>78</v>
      </c>
      <c r="D470" s="81">
        <f>C470/B470</f>
        <v>0.728971962616822</v>
      </c>
      <c r="E470" s="79"/>
    </row>
    <row r="471" s="65" customFormat="1" spans="1:5">
      <c r="A471" s="79" t="s">
        <v>351</v>
      </c>
      <c r="B471" s="79"/>
      <c r="C471" s="79"/>
      <c r="D471" s="81"/>
      <c r="E471" s="79"/>
    </row>
    <row r="472" s="65" customFormat="1" spans="1:5">
      <c r="A472" s="79" t="s">
        <v>352</v>
      </c>
      <c r="B472" s="79"/>
      <c r="C472" s="79"/>
      <c r="D472" s="81"/>
      <c r="E472" s="79"/>
    </row>
    <row r="473" s="65" customFormat="1" spans="1:5">
      <c r="A473" s="79" t="s">
        <v>353</v>
      </c>
      <c r="B473" s="79"/>
      <c r="C473" s="79"/>
      <c r="D473" s="81"/>
      <c r="E473" s="79"/>
    </row>
    <row r="474" s="65" customFormat="1" spans="1:5">
      <c r="A474" s="79" t="s">
        <v>354</v>
      </c>
      <c r="B474" s="79"/>
      <c r="C474" s="79"/>
      <c r="D474" s="81"/>
      <c r="E474" s="79"/>
    </row>
    <row r="475" s="65" customFormat="1" spans="1:5">
      <c r="A475" s="79" t="s">
        <v>355</v>
      </c>
      <c r="B475" s="79">
        <v>566</v>
      </c>
      <c r="C475" s="79">
        <v>602</v>
      </c>
      <c r="D475" s="81">
        <f>C475/B475</f>
        <v>1.06360424028269</v>
      </c>
      <c r="E475" s="79"/>
    </row>
    <row r="476" s="65" customFormat="1" spans="1:5">
      <c r="A476" s="79" t="s">
        <v>356</v>
      </c>
      <c r="B476" s="79"/>
      <c r="C476" s="79"/>
      <c r="D476" s="81"/>
      <c r="E476" s="79"/>
    </row>
    <row r="477" s="65" customFormat="1" spans="1:5">
      <c r="A477" s="79" t="s">
        <v>357</v>
      </c>
      <c r="B477" s="79"/>
      <c r="C477" s="79"/>
      <c r="D477" s="81"/>
      <c r="E477" s="79"/>
    </row>
    <row r="478" s="65" customFormat="1" spans="1:5">
      <c r="A478" s="79" t="s">
        <v>358</v>
      </c>
      <c r="B478" s="79"/>
      <c r="C478" s="79"/>
      <c r="D478" s="81"/>
      <c r="E478" s="79"/>
    </row>
    <row r="479" s="65" customFormat="1" spans="1:5">
      <c r="A479" s="79" t="s">
        <v>359</v>
      </c>
      <c r="B479" s="79"/>
      <c r="C479" s="79"/>
      <c r="D479" s="81"/>
      <c r="E479" s="79"/>
    </row>
    <row r="480" s="65" customFormat="1" spans="1:5">
      <c r="A480" s="79" t="s">
        <v>360</v>
      </c>
      <c r="B480" s="79"/>
      <c r="C480" s="79"/>
      <c r="D480" s="81"/>
      <c r="E480" s="79"/>
    </row>
    <row r="481" s="65" customFormat="1" spans="1:5">
      <c r="A481" s="79" t="s">
        <v>361</v>
      </c>
      <c r="B481" s="79">
        <v>228</v>
      </c>
      <c r="C481" s="79"/>
      <c r="D481" s="81"/>
      <c r="E481" s="79"/>
    </row>
    <row r="482" s="65" customFormat="1" spans="1:5">
      <c r="A482" s="79" t="s">
        <v>362</v>
      </c>
      <c r="B482" s="79">
        <f>SUM(B483:B489)</f>
        <v>52</v>
      </c>
      <c r="C482" s="79">
        <f>SUM(C483:C489)</f>
        <v>37</v>
      </c>
      <c r="D482" s="81">
        <f>C482/B482</f>
        <v>0.711538461538462</v>
      </c>
      <c r="E482" s="79"/>
    </row>
    <row r="483" s="65" customFormat="1" spans="1:5">
      <c r="A483" s="79" t="s">
        <v>43</v>
      </c>
      <c r="B483" s="79">
        <v>43</v>
      </c>
      <c r="C483" s="79">
        <v>37</v>
      </c>
      <c r="D483" s="81">
        <f>C483/B483</f>
        <v>0.86046511627907</v>
      </c>
      <c r="E483" s="79"/>
    </row>
    <row r="484" s="65" customFormat="1" spans="1:5">
      <c r="A484" s="79" t="s">
        <v>44</v>
      </c>
      <c r="B484" s="79"/>
      <c r="C484" s="79"/>
      <c r="D484" s="81"/>
      <c r="E484" s="79"/>
    </row>
    <row r="485" s="65" customFormat="1" spans="1:5">
      <c r="A485" s="79" t="s">
        <v>45</v>
      </c>
      <c r="B485" s="79"/>
      <c r="C485" s="79"/>
      <c r="D485" s="81"/>
      <c r="E485" s="79"/>
    </row>
    <row r="486" s="65" customFormat="1" spans="1:5">
      <c r="A486" s="79" t="s">
        <v>363</v>
      </c>
      <c r="B486" s="79"/>
      <c r="C486" s="79"/>
      <c r="D486" s="81"/>
      <c r="E486" s="79"/>
    </row>
    <row r="487" s="65" customFormat="1" spans="1:5">
      <c r="A487" s="79" t="s">
        <v>364</v>
      </c>
      <c r="B487" s="79">
        <v>4</v>
      </c>
      <c r="C487" s="79"/>
      <c r="D487" s="81"/>
      <c r="E487" s="79"/>
    </row>
    <row r="488" s="65" customFormat="1" spans="1:5">
      <c r="A488" s="79" t="s">
        <v>365</v>
      </c>
      <c r="B488" s="79"/>
      <c r="C488" s="79"/>
      <c r="D488" s="81"/>
      <c r="E488" s="79"/>
    </row>
    <row r="489" s="65" customFormat="1" spans="1:5">
      <c r="A489" s="79" t="s">
        <v>366</v>
      </c>
      <c r="B489" s="79">
        <v>5</v>
      </c>
      <c r="C489" s="79"/>
      <c r="D489" s="81"/>
      <c r="E489" s="79"/>
    </row>
    <row r="490" s="65" customFormat="1" spans="1:5">
      <c r="A490" s="79" t="s">
        <v>367</v>
      </c>
      <c r="B490" s="79">
        <f>SUM(B491:B500)</f>
        <v>840</v>
      </c>
      <c r="C490" s="79">
        <f>SUM(C491:C500)</f>
        <v>0</v>
      </c>
      <c r="D490" s="81"/>
      <c r="E490" s="79"/>
    </row>
    <row r="491" s="65" customFormat="1" spans="1:5">
      <c r="A491" s="79" t="s">
        <v>43</v>
      </c>
      <c r="B491" s="79"/>
      <c r="C491" s="79"/>
      <c r="D491" s="81"/>
      <c r="E491" s="79"/>
    </row>
    <row r="492" s="65" customFormat="1" spans="1:5">
      <c r="A492" s="79" t="s">
        <v>44</v>
      </c>
      <c r="B492" s="79"/>
      <c r="C492" s="79"/>
      <c r="D492" s="81"/>
      <c r="E492" s="79"/>
    </row>
    <row r="493" s="65" customFormat="1" spans="1:5">
      <c r="A493" s="79" t="s">
        <v>45</v>
      </c>
      <c r="B493" s="79"/>
      <c r="C493" s="79"/>
      <c r="D493" s="81"/>
      <c r="E493" s="79"/>
    </row>
    <row r="494" s="65" customFormat="1" spans="1:5">
      <c r="A494" s="79" t="s">
        <v>368</v>
      </c>
      <c r="B494" s="79"/>
      <c r="C494" s="79"/>
      <c r="D494" s="81"/>
      <c r="E494" s="79"/>
    </row>
    <row r="495" s="65" customFormat="1" spans="1:5">
      <c r="A495" s="79" t="s">
        <v>369</v>
      </c>
      <c r="B495" s="79"/>
      <c r="C495" s="79"/>
      <c r="D495" s="81"/>
      <c r="E495" s="79"/>
    </row>
    <row r="496" s="65" customFormat="1" spans="1:5">
      <c r="A496" s="79" t="s">
        <v>370</v>
      </c>
      <c r="B496" s="79"/>
      <c r="C496" s="79"/>
      <c r="D496" s="81"/>
      <c r="E496" s="79"/>
    </row>
    <row r="497" s="65" customFormat="1" spans="1:5">
      <c r="A497" s="79" t="s">
        <v>371</v>
      </c>
      <c r="B497" s="79">
        <v>840</v>
      </c>
      <c r="C497" s="79"/>
      <c r="D497" s="81"/>
      <c r="E497" s="79"/>
    </row>
    <row r="498" s="65" customFormat="1" spans="1:5">
      <c r="A498" s="79" t="s">
        <v>372</v>
      </c>
      <c r="B498" s="79"/>
      <c r="C498" s="79"/>
      <c r="D498" s="81"/>
      <c r="E498" s="79"/>
    </row>
    <row r="499" s="65" customFormat="1" spans="1:5">
      <c r="A499" s="79" t="s">
        <v>373</v>
      </c>
      <c r="B499" s="79"/>
      <c r="C499" s="79"/>
      <c r="D499" s="81"/>
      <c r="E499" s="79"/>
    </row>
    <row r="500" s="65" customFormat="1" spans="1:5">
      <c r="A500" s="79" t="s">
        <v>374</v>
      </c>
      <c r="B500" s="79"/>
      <c r="C500" s="79"/>
      <c r="D500" s="81"/>
      <c r="E500" s="79"/>
    </row>
    <row r="501" s="65" customFormat="1" spans="1:5">
      <c r="A501" s="79" t="s">
        <v>375</v>
      </c>
      <c r="B501" s="79">
        <f>SUM(B502:B509)</f>
        <v>1080</v>
      </c>
      <c r="C501" s="79">
        <f>SUM(C502:C509)</f>
        <v>0</v>
      </c>
      <c r="D501" s="81"/>
      <c r="E501" s="79"/>
    </row>
    <row r="502" s="65" customFormat="1" spans="1:5">
      <c r="A502" s="79" t="s">
        <v>43</v>
      </c>
      <c r="B502" s="79">
        <v>910</v>
      </c>
      <c r="C502" s="79"/>
      <c r="D502" s="81"/>
      <c r="E502" s="79"/>
    </row>
    <row r="503" s="65" customFormat="1" spans="1:5">
      <c r="A503" s="79" t="s">
        <v>376</v>
      </c>
      <c r="B503" s="79"/>
      <c r="C503" s="79"/>
      <c r="D503" s="81"/>
      <c r="E503" s="79"/>
    </row>
    <row r="504" s="65" customFormat="1" spans="1:5">
      <c r="A504" s="79" t="s">
        <v>45</v>
      </c>
      <c r="B504" s="79"/>
      <c r="C504" s="79"/>
      <c r="D504" s="81"/>
      <c r="E504" s="79"/>
    </row>
    <row r="505" s="65" customFormat="1" spans="1:5">
      <c r="A505" s="79" t="s">
        <v>377</v>
      </c>
      <c r="B505" s="79"/>
      <c r="C505" s="79"/>
      <c r="D505" s="81"/>
      <c r="E505" s="79"/>
    </row>
    <row r="506" s="65" customFormat="1" spans="1:5">
      <c r="A506" s="79" t="s">
        <v>378</v>
      </c>
      <c r="B506" s="79"/>
      <c r="C506" s="79"/>
      <c r="D506" s="81"/>
      <c r="E506" s="79"/>
    </row>
    <row r="507" s="65" customFormat="1" spans="1:5">
      <c r="A507" s="79" t="s">
        <v>379</v>
      </c>
      <c r="B507" s="79"/>
      <c r="C507" s="79"/>
      <c r="D507" s="81"/>
      <c r="E507" s="79"/>
    </row>
    <row r="508" s="65" customFormat="1" spans="1:5">
      <c r="A508" s="79" t="s">
        <v>380</v>
      </c>
      <c r="B508" s="79">
        <v>170</v>
      </c>
      <c r="C508" s="79"/>
      <c r="D508" s="81"/>
      <c r="E508" s="79"/>
    </row>
    <row r="509" s="65" customFormat="1" spans="1:5">
      <c r="A509" s="79" t="s">
        <v>381</v>
      </c>
      <c r="B509" s="79"/>
      <c r="C509" s="79"/>
      <c r="D509" s="81"/>
      <c r="E509" s="79"/>
    </row>
    <row r="510" s="65" customFormat="1" spans="1:5">
      <c r="A510" s="79" t="s">
        <v>382</v>
      </c>
      <c r="B510" s="79">
        <f>SUM(B511:B516)</f>
        <v>24</v>
      </c>
      <c r="C510" s="79">
        <f>SUM(C511:C516)</f>
        <v>471</v>
      </c>
      <c r="D510" s="81">
        <f>C510/B510</f>
        <v>19.625</v>
      </c>
      <c r="E510" s="79"/>
    </row>
    <row r="511" s="65" customFormat="1" spans="1:5">
      <c r="A511" s="79" t="s">
        <v>43</v>
      </c>
      <c r="B511" s="79"/>
      <c r="C511" s="79">
        <v>471</v>
      </c>
      <c r="D511" s="81"/>
      <c r="E511" s="79"/>
    </row>
    <row r="512" s="65" customFormat="1" spans="1:5">
      <c r="A512" s="79" t="s">
        <v>44</v>
      </c>
      <c r="B512" s="79"/>
      <c r="C512" s="79"/>
      <c r="D512" s="81"/>
      <c r="E512" s="79"/>
    </row>
    <row r="513" s="65" customFormat="1" spans="1:5">
      <c r="A513" s="79" t="s">
        <v>45</v>
      </c>
      <c r="B513" s="79"/>
      <c r="C513" s="79"/>
      <c r="D513" s="81"/>
      <c r="E513" s="79"/>
    </row>
    <row r="514" s="65" customFormat="1" spans="1:5">
      <c r="A514" s="79" t="s">
        <v>383</v>
      </c>
      <c r="B514" s="79"/>
      <c r="C514" s="79"/>
      <c r="D514" s="81"/>
      <c r="E514" s="79"/>
    </row>
    <row r="515" s="65" customFormat="1" spans="1:5">
      <c r="A515" s="79" t="s">
        <v>384</v>
      </c>
      <c r="B515" s="79">
        <v>17</v>
      </c>
      <c r="C515" s="79"/>
      <c r="D515" s="81"/>
      <c r="E515" s="79"/>
    </row>
    <row r="516" s="65" customFormat="1" spans="1:5">
      <c r="A516" s="79" t="s">
        <v>385</v>
      </c>
      <c r="B516" s="79">
        <v>7</v>
      </c>
      <c r="C516" s="79"/>
      <c r="D516" s="81"/>
      <c r="E516" s="79"/>
    </row>
    <row r="517" s="65" customFormat="1" spans="1:5">
      <c r="A517" s="79" t="s">
        <v>386</v>
      </c>
      <c r="B517" s="79">
        <f>SUM(B518:B520)</f>
        <v>56</v>
      </c>
      <c r="C517" s="79">
        <f>SUM(C518:C520)</f>
        <v>150</v>
      </c>
      <c r="D517" s="81">
        <f t="shared" ref="D517:D522" si="9">C517/B517</f>
        <v>2.67857142857143</v>
      </c>
      <c r="E517" s="79"/>
    </row>
    <row r="518" s="65" customFormat="1" spans="1:5">
      <c r="A518" s="79" t="s">
        <v>387</v>
      </c>
      <c r="B518" s="79"/>
      <c r="C518" s="79"/>
      <c r="D518" s="81"/>
      <c r="E518" s="79"/>
    </row>
    <row r="519" s="65" customFormat="1" spans="1:5">
      <c r="A519" s="79" t="s">
        <v>388</v>
      </c>
      <c r="B519" s="79"/>
      <c r="C519" s="79"/>
      <c r="D519" s="81"/>
      <c r="E519" s="79"/>
    </row>
    <row r="520" s="65" customFormat="1" spans="1:5">
      <c r="A520" s="79" t="s">
        <v>389</v>
      </c>
      <c r="B520" s="79">
        <v>56</v>
      </c>
      <c r="C520" s="79">
        <v>150</v>
      </c>
      <c r="D520" s="81">
        <f t="shared" si="9"/>
        <v>2.67857142857143</v>
      </c>
      <c r="E520" s="79"/>
    </row>
    <row r="521" s="65" customFormat="1" spans="1:5">
      <c r="A521" s="79" t="s">
        <v>390</v>
      </c>
      <c r="B521" s="79">
        <f>SUM(B522,B536,B544,B546,B555,B559,B569,B577,B584,B591,B600,B605,B608,B611,B614,B617,B620,B624,B629,B637)</f>
        <v>18865</v>
      </c>
      <c r="C521" s="79">
        <f>SUM(C522,C536,C544,C546,C555,C559,C569,C577,C584,C591,C600,C605,C608,C611,C614,C617,C620,C624,C629,C637)</f>
        <v>18769</v>
      </c>
      <c r="D521" s="81">
        <f t="shared" si="9"/>
        <v>0.994911211237742</v>
      </c>
      <c r="E521" s="79"/>
    </row>
    <row r="522" s="65" customFormat="1" spans="1:5">
      <c r="A522" s="79" t="s">
        <v>391</v>
      </c>
      <c r="B522" s="79">
        <f>SUM(B523:B535)</f>
        <v>833</v>
      </c>
      <c r="C522" s="79">
        <f>SUM(C523:C535)</f>
        <v>2505</v>
      </c>
      <c r="D522" s="81">
        <f t="shared" si="9"/>
        <v>3.00720288115246</v>
      </c>
      <c r="E522" s="79"/>
    </row>
    <row r="523" s="65" customFormat="1" spans="1:5">
      <c r="A523" s="79" t="s">
        <v>43</v>
      </c>
      <c r="B523" s="79"/>
      <c r="C523" s="79"/>
      <c r="D523" s="81"/>
      <c r="E523" s="79"/>
    </row>
    <row r="524" s="65" customFormat="1" spans="1:5">
      <c r="A524" s="79" t="s">
        <v>44</v>
      </c>
      <c r="B524" s="79"/>
      <c r="C524" s="79"/>
      <c r="D524" s="81"/>
      <c r="E524" s="79"/>
    </row>
    <row r="525" s="65" customFormat="1" spans="1:5">
      <c r="A525" s="79" t="s">
        <v>45</v>
      </c>
      <c r="B525" s="79"/>
      <c r="C525" s="79"/>
      <c r="D525" s="81"/>
      <c r="E525" s="79"/>
    </row>
    <row r="526" s="65" customFormat="1" spans="1:5">
      <c r="A526" s="79" t="s">
        <v>392</v>
      </c>
      <c r="B526" s="79"/>
      <c r="C526" s="79"/>
      <c r="D526" s="81"/>
      <c r="E526" s="79"/>
    </row>
    <row r="527" s="65" customFormat="1" spans="1:5">
      <c r="A527" s="79" t="s">
        <v>393</v>
      </c>
      <c r="B527" s="79"/>
      <c r="C527" s="79"/>
      <c r="D527" s="81"/>
      <c r="E527" s="79"/>
    </row>
    <row r="528" s="65" customFormat="1" spans="1:5">
      <c r="A528" s="79" t="s">
        <v>394</v>
      </c>
      <c r="B528" s="79"/>
      <c r="C528" s="79"/>
      <c r="D528" s="81"/>
      <c r="E528" s="79"/>
    </row>
    <row r="529" s="65" customFormat="1" spans="1:5">
      <c r="A529" s="79" t="s">
        <v>395</v>
      </c>
      <c r="B529" s="79"/>
      <c r="C529" s="79"/>
      <c r="D529" s="81"/>
      <c r="E529" s="79"/>
    </row>
    <row r="530" s="65" customFormat="1" spans="1:5">
      <c r="A530" s="79" t="s">
        <v>85</v>
      </c>
      <c r="B530" s="79"/>
      <c r="C530" s="79"/>
      <c r="D530" s="81"/>
      <c r="E530" s="79"/>
    </row>
    <row r="531" s="65" customFormat="1" spans="1:5">
      <c r="A531" s="79" t="s">
        <v>396</v>
      </c>
      <c r="B531" s="79">
        <v>654</v>
      </c>
      <c r="C531" s="79">
        <v>2334</v>
      </c>
      <c r="D531" s="81">
        <f t="shared" ref="D531:D537" si="10">C531/B531</f>
        <v>3.56880733944954</v>
      </c>
      <c r="E531" s="79"/>
    </row>
    <row r="532" s="65" customFormat="1" spans="1:5">
      <c r="A532" s="79" t="s">
        <v>397</v>
      </c>
      <c r="B532" s="79"/>
      <c r="C532" s="79"/>
      <c r="D532" s="81"/>
      <c r="E532" s="79"/>
    </row>
    <row r="533" s="65" customFormat="1" spans="1:5">
      <c r="A533" s="79" t="s">
        <v>398</v>
      </c>
      <c r="B533" s="79"/>
      <c r="C533" s="79"/>
      <c r="D533" s="81"/>
      <c r="E533" s="79"/>
    </row>
    <row r="534" s="65" customFormat="1" spans="1:5">
      <c r="A534" s="79" t="s">
        <v>399</v>
      </c>
      <c r="B534" s="79"/>
      <c r="C534" s="79"/>
      <c r="D534" s="81"/>
      <c r="E534" s="79"/>
    </row>
    <row r="535" s="65" customFormat="1" spans="1:5">
      <c r="A535" s="79" t="s">
        <v>400</v>
      </c>
      <c r="B535" s="79">
        <v>179</v>
      </c>
      <c r="C535" s="79">
        <v>171</v>
      </c>
      <c r="D535" s="81">
        <f t="shared" si="10"/>
        <v>0.955307262569832</v>
      </c>
      <c r="E535" s="79"/>
    </row>
    <row r="536" s="65" customFormat="1" spans="1:5">
      <c r="A536" s="79" t="s">
        <v>401</v>
      </c>
      <c r="B536" s="79">
        <f>SUM(B537:B543)</f>
        <v>411</v>
      </c>
      <c r="C536" s="79">
        <f>SUM(C537:C543)</f>
        <v>433</v>
      </c>
      <c r="D536" s="81">
        <f t="shared" si="10"/>
        <v>1.05352798053528</v>
      </c>
      <c r="E536" s="79"/>
    </row>
    <row r="537" s="65" customFormat="1" spans="1:5">
      <c r="A537" s="79" t="s">
        <v>43</v>
      </c>
      <c r="B537" s="79">
        <v>392</v>
      </c>
      <c r="C537" s="79">
        <v>433</v>
      </c>
      <c r="D537" s="81">
        <f t="shared" si="10"/>
        <v>1.10459183673469</v>
      </c>
      <c r="E537" s="79"/>
    </row>
    <row r="538" s="65" customFormat="1" spans="1:5">
      <c r="A538" s="79" t="s">
        <v>44</v>
      </c>
      <c r="B538" s="79"/>
      <c r="C538" s="79"/>
      <c r="D538" s="81"/>
      <c r="E538" s="79"/>
    </row>
    <row r="539" s="65" customFormat="1" spans="1:5">
      <c r="A539" s="79" t="s">
        <v>45</v>
      </c>
      <c r="B539" s="79">
        <v>14</v>
      </c>
      <c r="C539" s="79"/>
      <c r="D539" s="81"/>
      <c r="E539" s="79"/>
    </row>
    <row r="540" s="65" customFormat="1" spans="1:5">
      <c r="A540" s="79" t="s">
        <v>402</v>
      </c>
      <c r="B540" s="79">
        <v>5</v>
      </c>
      <c r="C540" s="79"/>
      <c r="D540" s="81"/>
      <c r="E540" s="79"/>
    </row>
    <row r="541" s="65" customFormat="1" spans="1:5">
      <c r="A541" s="79" t="s">
        <v>403</v>
      </c>
      <c r="B541" s="79"/>
      <c r="C541" s="79"/>
      <c r="D541" s="81"/>
      <c r="E541" s="79"/>
    </row>
    <row r="542" s="65" customFormat="1" spans="1:5">
      <c r="A542" s="79" t="s">
        <v>404</v>
      </c>
      <c r="B542" s="79"/>
      <c r="C542" s="79"/>
      <c r="D542" s="81"/>
      <c r="E542" s="79"/>
    </row>
    <row r="543" s="65" customFormat="1" spans="1:5">
      <c r="A543" s="79" t="s">
        <v>405</v>
      </c>
      <c r="B543" s="79"/>
      <c r="C543" s="79"/>
      <c r="D543" s="81"/>
      <c r="E543" s="79"/>
    </row>
    <row r="544" s="65" customFormat="1" spans="1:5">
      <c r="A544" s="79" t="s">
        <v>406</v>
      </c>
      <c r="B544" s="79">
        <f>SUM(B545)</f>
        <v>0</v>
      </c>
      <c r="C544" s="79">
        <f>SUM(C545)</f>
        <v>0</v>
      </c>
      <c r="D544" s="81"/>
      <c r="E544" s="79"/>
    </row>
    <row r="545" s="65" customFormat="1" spans="1:5">
      <c r="A545" s="79" t="s">
        <v>407</v>
      </c>
      <c r="B545" s="79"/>
      <c r="C545" s="79"/>
      <c r="D545" s="81"/>
      <c r="E545" s="79"/>
    </row>
    <row r="546" s="65" customFormat="1" spans="1:5">
      <c r="A546" s="79" t="s">
        <v>408</v>
      </c>
      <c r="B546" s="79">
        <f>SUM(B547:B554)</f>
        <v>8934</v>
      </c>
      <c r="C546" s="79">
        <f>SUM(C547:C554)</f>
        <v>12382</v>
      </c>
      <c r="D546" s="81">
        <f>C546/B546</f>
        <v>1.38594134766062</v>
      </c>
      <c r="E546" s="79"/>
    </row>
    <row r="547" s="65" customFormat="1" spans="1:5">
      <c r="A547" s="79" t="s">
        <v>409</v>
      </c>
      <c r="B547" s="79"/>
      <c r="C547" s="79">
        <v>11</v>
      </c>
      <c r="D547" s="81"/>
      <c r="E547" s="79"/>
    </row>
    <row r="548" s="65" customFormat="1" spans="1:5">
      <c r="A548" s="79" t="s">
        <v>410</v>
      </c>
      <c r="B548" s="79"/>
      <c r="C548" s="79"/>
      <c r="D548" s="81"/>
      <c r="E548" s="79"/>
    </row>
    <row r="549" s="65" customFormat="1" spans="1:5">
      <c r="A549" s="79" t="s">
        <v>411</v>
      </c>
      <c r="B549" s="79">
        <v>58</v>
      </c>
      <c r="C549" s="79"/>
      <c r="D549" s="81"/>
      <c r="E549" s="79"/>
    </row>
    <row r="550" s="65" customFormat="1" spans="1:5">
      <c r="A550" s="79" t="s">
        <v>412</v>
      </c>
      <c r="B550" s="79"/>
      <c r="C550" s="79"/>
      <c r="D550" s="81"/>
      <c r="E550" s="79"/>
    </row>
    <row r="551" s="65" customFormat="1" spans="1:5">
      <c r="A551" s="79" t="s">
        <v>413</v>
      </c>
      <c r="B551" s="79">
        <v>6319</v>
      </c>
      <c r="C551" s="79">
        <v>6251</v>
      </c>
      <c r="D551" s="81">
        <f t="shared" ref="D551:D554" si="11">C551/B551</f>
        <v>0.989238803608166</v>
      </c>
      <c r="E551" s="79"/>
    </row>
    <row r="552" s="65" customFormat="1" spans="1:5">
      <c r="A552" s="79" t="s">
        <v>414</v>
      </c>
      <c r="B552" s="79">
        <v>193</v>
      </c>
      <c r="C552" s="79">
        <v>121</v>
      </c>
      <c r="D552" s="81">
        <f t="shared" si="11"/>
        <v>0.626943005181347</v>
      </c>
      <c r="E552" s="79"/>
    </row>
    <row r="553" s="65" customFormat="1" spans="1:5">
      <c r="A553" s="79" t="s">
        <v>415</v>
      </c>
      <c r="B553" s="79">
        <v>2296</v>
      </c>
      <c r="C553" s="79">
        <v>5900</v>
      </c>
      <c r="D553" s="81">
        <f t="shared" si="11"/>
        <v>2.56968641114983</v>
      </c>
      <c r="E553" s="79"/>
    </row>
    <row r="554" s="65" customFormat="1" spans="1:5">
      <c r="A554" s="79" t="s">
        <v>416</v>
      </c>
      <c r="B554" s="79">
        <v>68</v>
      </c>
      <c r="C554" s="79">
        <v>99</v>
      </c>
      <c r="D554" s="81">
        <f t="shared" si="11"/>
        <v>1.45588235294118</v>
      </c>
      <c r="E554" s="79"/>
    </row>
    <row r="555" s="65" customFormat="1" spans="1:5">
      <c r="A555" s="79" t="s">
        <v>417</v>
      </c>
      <c r="B555" s="79">
        <f>SUM(B556:B558)</f>
        <v>8</v>
      </c>
      <c r="C555" s="79">
        <f>SUM(C556:C558)</f>
        <v>0</v>
      </c>
      <c r="D555" s="81"/>
      <c r="E555" s="79"/>
    </row>
    <row r="556" s="65" customFormat="1" spans="1:5">
      <c r="A556" s="79" t="s">
        <v>418</v>
      </c>
      <c r="B556" s="79"/>
      <c r="C556" s="79"/>
      <c r="D556" s="81"/>
      <c r="E556" s="79"/>
    </row>
    <row r="557" s="65" customFormat="1" spans="1:5">
      <c r="A557" s="79" t="s">
        <v>419</v>
      </c>
      <c r="B557" s="79"/>
      <c r="C557" s="79"/>
      <c r="D557" s="81"/>
      <c r="E557" s="79"/>
    </row>
    <row r="558" s="65" customFormat="1" spans="1:5">
      <c r="A558" s="79" t="s">
        <v>420</v>
      </c>
      <c r="B558" s="79">
        <v>8</v>
      </c>
      <c r="C558" s="79"/>
      <c r="D558" s="81"/>
      <c r="E558" s="79"/>
    </row>
    <row r="559" s="65" customFormat="1" spans="1:5">
      <c r="A559" s="79" t="s">
        <v>421</v>
      </c>
      <c r="B559" s="79">
        <f>SUM(B560:B568)</f>
        <v>1074</v>
      </c>
      <c r="C559" s="79">
        <f>SUM(C560:C568)</f>
        <v>100</v>
      </c>
      <c r="D559" s="81">
        <f>C559/B559</f>
        <v>0.0931098696461825</v>
      </c>
      <c r="E559" s="79"/>
    </row>
    <row r="560" s="65" customFormat="1" spans="1:5">
      <c r="A560" s="79" t="s">
        <v>422</v>
      </c>
      <c r="B560" s="79"/>
      <c r="C560" s="79"/>
      <c r="D560" s="81"/>
      <c r="E560" s="79"/>
    </row>
    <row r="561" s="65" customFormat="1" spans="1:5">
      <c r="A561" s="79" t="s">
        <v>423</v>
      </c>
      <c r="B561" s="79"/>
      <c r="C561" s="79"/>
      <c r="D561" s="81"/>
      <c r="E561" s="79"/>
    </row>
    <row r="562" s="65" customFormat="1" spans="1:5">
      <c r="A562" s="79" t="s">
        <v>424</v>
      </c>
      <c r="B562" s="79"/>
      <c r="C562" s="79"/>
      <c r="D562" s="81"/>
      <c r="E562" s="79"/>
    </row>
    <row r="563" s="65" customFormat="1" spans="1:5">
      <c r="A563" s="79" t="s">
        <v>425</v>
      </c>
      <c r="B563" s="79"/>
      <c r="C563" s="79"/>
      <c r="D563" s="81"/>
      <c r="E563" s="79"/>
    </row>
    <row r="564" s="65" customFormat="1" spans="1:5">
      <c r="A564" s="79" t="s">
        <v>426</v>
      </c>
      <c r="B564" s="79"/>
      <c r="C564" s="79"/>
      <c r="D564" s="81"/>
      <c r="E564" s="79"/>
    </row>
    <row r="565" s="65" customFormat="1" spans="1:5">
      <c r="A565" s="79" t="s">
        <v>427</v>
      </c>
      <c r="B565" s="79"/>
      <c r="C565" s="79"/>
      <c r="D565" s="81"/>
      <c r="E565" s="79"/>
    </row>
    <row r="566" s="65" customFormat="1" spans="1:5">
      <c r="A566" s="79" t="s">
        <v>428</v>
      </c>
      <c r="B566" s="79"/>
      <c r="C566" s="79"/>
      <c r="D566" s="81"/>
      <c r="E566" s="79"/>
    </row>
    <row r="567" s="65" customFormat="1" spans="1:5">
      <c r="A567" s="79" t="s">
        <v>429</v>
      </c>
      <c r="B567" s="79"/>
      <c r="C567" s="79"/>
      <c r="D567" s="81"/>
      <c r="E567" s="79"/>
    </row>
    <row r="568" s="65" customFormat="1" spans="1:5">
      <c r="A568" s="79" t="s">
        <v>430</v>
      </c>
      <c r="B568" s="79">
        <v>1074</v>
      </c>
      <c r="C568" s="79">
        <v>100</v>
      </c>
      <c r="D568" s="81">
        <f t="shared" ref="D568:D571" si="12">C568/B568</f>
        <v>0.0931098696461825</v>
      </c>
      <c r="E568" s="79"/>
    </row>
    <row r="569" s="65" customFormat="1" spans="1:5">
      <c r="A569" s="79" t="s">
        <v>431</v>
      </c>
      <c r="B569" s="79">
        <f>SUM(B570:B576)</f>
        <v>212</v>
      </c>
      <c r="C569" s="79">
        <f>SUM(C570:C576)</f>
        <v>134</v>
      </c>
      <c r="D569" s="81">
        <f t="shared" si="12"/>
        <v>0.632075471698113</v>
      </c>
      <c r="E569" s="79"/>
    </row>
    <row r="570" s="65" customFormat="1" spans="1:5">
      <c r="A570" s="79" t="s">
        <v>432</v>
      </c>
      <c r="B570" s="79"/>
      <c r="C570" s="79"/>
      <c r="D570" s="81"/>
      <c r="E570" s="79"/>
    </row>
    <row r="571" s="65" customFormat="1" spans="1:5">
      <c r="A571" s="79" t="s">
        <v>433</v>
      </c>
      <c r="B571" s="79">
        <v>106</v>
      </c>
      <c r="C571" s="79">
        <v>2</v>
      </c>
      <c r="D571" s="81">
        <f t="shared" si="12"/>
        <v>0.0188679245283019</v>
      </c>
      <c r="E571" s="79"/>
    </row>
    <row r="572" s="65" customFormat="1" spans="1:5">
      <c r="A572" s="79" t="s">
        <v>434</v>
      </c>
      <c r="B572" s="79"/>
      <c r="C572" s="79"/>
      <c r="D572" s="81"/>
      <c r="E572" s="79"/>
    </row>
    <row r="573" s="65" customFormat="1" spans="1:5">
      <c r="A573" s="79" t="s">
        <v>435</v>
      </c>
      <c r="B573" s="79"/>
      <c r="C573" s="79"/>
      <c r="D573" s="81"/>
      <c r="E573" s="79"/>
    </row>
    <row r="574" s="65" customFormat="1" spans="1:5">
      <c r="A574" s="79" t="s">
        <v>436</v>
      </c>
      <c r="B574" s="79">
        <v>106</v>
      </c>
      <c r="C574" s="79">
        <v>132</v>
      </c>
      <c r="D574" s="81">
        <f t="shared" ref="D574:D579" si="13">C574/B574</f>
        <v>1.24528301886792</v>
      </c>
      <c r="E574" s="79"/>
    </row>
    <row r="575" s="65" customFormat="1" spans="1:5">
      <c r="A575" s="79" t="s">
        <v>437</v>
      </c>
      <c r="B575" s="79"/>
      <c r="C575" s="79"/>
      <c r="D575" s="81"/>
      <c r="E575" s="79"/>
    </row>
    <row r="576" s="65" customFormat="1" spans="1:5">
      <c r="A576" s="79" t="s">
        <v>438</v>
      </c>
      <c r="B576" s="79"/>
      <c r="C576" s="79"/>
      <c r="D576" s="81"/>
      <c r="E576" s="79"/>
    </row>
    <row r="577" s="65" customFormat="1" spans="1:5">
      <c r="A577" s="79" t="s">
        <v>439</v>
      </c>
      <c r="B577" s="79">
        <f>SUM(B578:B583)</f>
        <v>412</v>
      </c>
      <c r="C577" s="79">
        <f>SUM(C578:C583)</f>
        <v>349</v>
      </c>
      <c r="D577" s="81">
        <f t="shared" si="13"/>
        <v>0.847087378640777</v>
      </c>
      <c r="E577" s="79"/>
    </row>
    <row r="578" s="65" customFormat="1" spans="1:5">
      <c r="A578" s="79" t="s">
        <v>440</v>
      </c>
      <c r="B578" s="79">
        <v>218</v>
      </c>
      <c r="C578" s="79">
        <v>257</v>
      </c>
      <c r="D578" s="81">
        <f t="shared" si="13"/>
        <v>1.17889908256881</v>
      </c>
      <c r="E578" s="79"/>
    </row>
    <row r="579" s="65" customFormat="1" spans="1:5">
      <c r="A579" s="79" t="s">
        <v>441</v>
      </c>
      <c r="B579" s="79">
        <v>194</v>
      </c>
      <c r="C579" s="79">
        <v>77</v>
      </c>
      <c r="D579" s="81">
        <f t="shared" si="13"/>
        <v>0.396907216494845</v>
      </c>
      <c r="E579" s="79"/>
    </row>
    <row r="580" s="65" customFormat="1" spans="1:5">
      <c r="A580" s="79" t="s">
        <v>442</v>
      </c>
      <c r="B580" s="79"/>
      <c r="C580" s="79"/>
      <c r="D580" s="81"/>
      <c r="E580" s="79"/>
    </row>
    <row r="581" s="65" customFormat="1" spans="1:5">
      <c r="A581" s="79" t="s">
        <v>443</v>
      </c>
      <c r="B581" s="79"/>
      <c r="C581" s="79">
        <v>11</v>
      </c>
      <c r="D581" s="81"/>
      <c r="E581" s="79"/>
    </row>
    <row r="582" s="65" customFormat="1" spans="1:5">
      <c r="A582" s="79" t="s">
        <v>444</v>
      </c>
      <c r="B582" s="79"/>
      <c r="C582" s="79"/>
      <c r="D582" s="81"/>
      <c r="E582" s="79"/>
    </row>
    <row r="583" s="65" customFormat="1" spans="1:5">
      <c r="A583" s="79" t="s">
        <v>445</v>
      </c>
      <c r="B583" s="79"/>
      <c r="C583" s="79">
        <v>4</v>
      </c>
      <c r="D583" s="81"/>
      <c r="E583" s="79"/>
    </row>
    <row r="584" s="65" customFormat="1" spans="1:5">
      <c r="A584" s="79" t="s">
        <v>446</v>
      </c>
      <c r="B584" s="79">
        <f>SUM(B585:B590)</f>
        <v>1728</v>
      </c>
      <c r="C584" s="79">
        <f>SUM(C585:C590)</f>
        <v>960</v>
      </c>
      <c r="D584" s="81">
        <f t="shared" ref="D584:D586" si="14">C584/B584</f>
        <v>0.555555555555556</v>
      </c>
      <c r="E584" s="79"/>
    </row>
    <row r="585" s="65" customFormat="1" spans="1:5">
      <c r="A585" s="79" t="s">
        <v>447</v>
      </c>
      <c r="B585" s="79">
        <v>19</v>
      </c>
      <c r="C585" s="79">
        <v>7</v>
      </c>
      <c r="D585" s="81">
        <f t="shared" si="14"/>
        <v>0.368421052631579</v>
      </c>
      <c r="E585" s="79"/>
    </row>
    <row r="586" s="65" customFormat="1" spans="1:5">
      <c r="A586" s="79" t="s">
        <v>448</v>
      </c>
      <c r="B586" s="79">
        <v>123</v>
      </c>
      <c r="C586" s="79">
        <v>192</v>
      </c>
      <c r="D586" s="81">
        <f t="shared" si="14"/>
        <v>1.5609756097561</v>
      </c>
      <c r="E586" s="79"/>
    </row>
    <row r="587" s="65" customFormat="1" spans="1:5">
      <c r="A587" s="79" t="s">
        <v>449</v>
      </c>
      <c r="B587" s="79"/>
      <c r="C587" s="79"/>
      <c r="D587" s="81"/>
      <c r="E587" s="79"/>
    </row>
    <row r="588" s="65" customFormat="1" spans="1:5">
      <c r="A588" s="79" t="s">
        <v>450</v>
      </c>
      <c r="B588" s="79">
        <v>1586</v>
      </c>
      <c r="C588" s="79">
        <v>761</v>
      </c>
      <c r="D588" s="81">
        <f t="shared" ref="D588:D592" si="15">C588/B588</f>
        <v>0.479823455233291</v>
      </c>
      <c r="E588" s="79"/>
    </row>
    <row r="589" s="65" customFormat="1" spans="1:5">
      <c r="A589" s="79" t="s">
        <v>451</v>
      </c>
      <c r="B589" s="79"/>
      <c r="C589" s="79"/>
      <c r="D589" s="81"/>
      <c r="E589" s="79"/>
    </row>
    <row r="590" s="65" customFormat="1" spans="1:5">
      <c r="A590" s="79" t="s">
        <v>452</v>
      </c>
      <c r="B590" s="79"/>
      <c r="C590" s="79"/>
      <c r="D590" s="81"/>
      <c r="E590" s="79"/>
    </row>
    <row r="591" s="65" customFormat="1" spans="1:5">
      <c r="A591" s="79" t="s">
        <v>453</v>
      </c>
      <c r="B591" s="79">
        <f>SUM(B592:B599)</f>
        <v>401</v>
      </c>
      <c r="C591" s="79">
        <f>SUM(C592:C599)</f>
        <v>365</v>
      </c>
      <c r="D591" s="81">
        <f t="shared" si="15"/>
        <v>0.910224438902743</v>
      </c>
      <c r="E591" s="79"/>
    </row>
    <row r="592" s="65" customFormat="1" spans="1:5">
      <c r="A592" s="79" t="s">
        <v>43</v>
      </c>
      <c r="B592" s="79">
        <v>120</v>
      </c>
      <c r="C592" s="79">
        <v>109</v>
      </c>
      <c r="D592" s="81">
        <f t="shared" si="15"/>
        <v>0.908333333333333</v>
      </c>
      <c r="E592" s="79"/>
    </row>
    <row r="593" s="65" customFormat="1" spans="1:5">
      <c r="A593" s="79" t="s">
        <v>44</v>
      </c>
      <c r="B593" s="79"/>
      <c r="C593" s="79"/>
      <c r="D593" s="81"/>
      <c r="E593" s="79"/>
    </row>
    <row r="594" s="65" customFormat="1" spans="1:5">
      <c r="A594" s="79" t="s">
        <v>45</v>
      </c>
      <c r="B594" s="79"/>
      <c r="C594" s="79"/>
      <c r="D594" s="81"/>
      <c r="E594" s="79"/>
    </row>
    <row r="595" s="65" customFormat="1" spans="1:5">
      <c r="A595" s="79" t="s">
        <v>454</v>
      </c>
      <c r="B595" s="79">
        <v>7</v>
      </c>
      <c r="C595" s="79"/>
      <c r="D595" s="81"/>
      <c r="E595" s="79"/>
    </row>
    <row r="596" s="65" customFormat="1" spans="1:5">
      <c r="A596" s="79" t="s">
        <v>455</v>
      </c>
      <c r="B596" s="79">
        <v>10</v>
      </c>
      <c r="C596" s="79"/>
      <c r="D596" s="81"/>
      <c r="E596" s="79"/>
    </row>
    <row r="597" s="65" customFormat="1" spans="1:5">
      <c r="A597" s="79" t="s">
        <v>456</v>
      </c>
      <c r="B597" s="79"/>
      <c r="C597" s="79"/>
      <c r="D597" s="81"/>
      <c r="E597" s="79"/>
    </row>
    <row r="598" s="65" customFormat="1" spans="1:5">
      <c r="A598" s="79" t="s">
        <v>457</v>
      </c>
      <c r="B598" s="79">
        <v>196</v>
      </c>
      <c r="C598" s="79">
        <v>196</v>
      </c>
      <c r="D598" s="81">
        <f>C598/B598</f>
        <v>1</v>
      </c>
      <c r="E598" s="79"/>
    </row>
    <row r="599" s="65" customFormat="1" spans="1:5">
      <c r="A599" s="79" t="s">
        <v>458</v>
      </c>
      <c r="B599" s="79">
        <v>68</v>
      </c>
      <c r="C599" s="79">
        <v>60</v>
      </c>
      <c r="D599" s="81">
        <f>C599/B599</f>
        <v>0.882352941176471</v>
      </c>
      <c r="E599" s="79"/>
    </row>
    <row r="600" s="65" customFormat="1" spans="1:5">
      <c r="A600" s="79" t="s">
        <v>459</v>
      </c>
      <c r="B600" s="79">
        <f>SUM(B601:B604)</f>
        <v>0</v>
      </c>
      <c r="C600" s="79">
        <f>SUM(C601:C604)</f>
        <v>0</v>
      </c>
      <c r="D600" s="81"/>
      <c r="E600" s="79"/>
    </row>
    <row r="601" s="65" customFormat="1" spans="1:5">
      <c r="A601" s="79" t="s">
        <v>43</v>
      </c>
      <c r="B601" s="79"/>
      <c r="C601" s="79"/>
      <c r="D601" s="81"/>
      <c r="E601" s="79"/>
    </row>
    <row r="602" s="65" customFormat="1" spans="1:5">
      <c r="A602" s="79" t="s">
        <v>44</v>
      </c>
      <c r="B602" s="79"/>
      <c r="C602" s="79"/>
      <c r="D602" s="81"/>
      <c r="E602" s="79"/>
    </row>
    <row r="603" s="65" customFormat="1" spans="1:5">
      <c r="A603" s="79" t="s">
        <v>45</v>
      </c>
      <c r="B603" s="79"/>
      <c r="C603" s="79"/>
      <c r="D603" s="81"/>
      <c r="E603" s="79"/>
    </row>
    <row r="604" s="65" customFormat="1" spans="1:5">
      <c r="A604" s="79" t="s">
        <v>460</v>
      </c>
      <c r="B604" s="79"/>
      <c r="C604" s="79"/>
      <c r="D604" s="81"/>
      <c r="E604" s="79"/>
    </row>
    <row r="605" s="65" customFormat="1" spans="1:5">
      <c r="A605" s="79" t="s">
        <v>461</v>
      </c>
      <c r="B605" s="79">
        <f>SUM(B606:B607)</f>
        <v>0</v>
      </c>
      <c r="C605" s="79">
        <f>SUM(C606:C607)</f>
        <v>304</v>
      </c>
      <c r="D605" s="81"/>
      <c r="E605" s="79"/>
    </row>
    <row r="606" s="65" customFormat="1" spans="1:5">
      <c r="A606" s="79" t="s">
        <v>462</v>
      </c>
      <c r="B606" s="79"/>
      <c r="C606" s="79">
        <v>304</v>
      </c>
      <c r="D606" s="81"/>
      <c r="E606" s="79"/>
    </row>
    <row r="607" s="65" customFormat="1" spans="1:5">
      <c r="A607" s="79" t="s">
        <v>463</v>
      </c>
      <c r="B607" s="79"/>
      <c r="C607" s="79"/>
      <c r="D607" s="81"/>
      <c r="E607" s="79"/>
    </row>
    <row r="608" s="65" customFormat="1" spans="1:5">
      <c r="A608" s="79" t="s">
        <v>464</v>
      </c>
      <c r="B608" s="79">
        <f>SUM(B609:B610)</f>
        <v>0</v>
      </c>
      <c r="C608" s="79">
        <f>SUM(C609:C610)</f>
        <v>43</v>
      </c>
      <c r="D608" s="81"/>
      <c r="E608" s="79"/>
    </row>
    <row r="609" s="65" customFormat="1" spans="1:5">
      <c r="A609" s="79" t="s">
        <v>465</v>
      </c>
      <c r="B609" s="79"/>
      <c r="C609" s="79">
        <v>43</v>
      </c>
      <c r="D609" s="81"/>
      <c r="E609" s="79"/>
    </row>
    <row r="610" s="65" customFormat="1" spans="1:5">
      <c r="A610" s="79" t="s">
        <v>466</v>
      </c>
      <c r="B610" s="79"/>
      <c r="C610" s="79"/>
      <c r="D610" s="81"/>
      <c r="E610" s="79"/>
    </row>
    <row r="611" s="65" customFormat="1" spans="1:5">
      <c r="A611" s="79" t="s">
        <v>467</v>
      </c>
      <c r="B611" s="79">
        <f>SUM(B612:B613)</f>
        <v>103</v>
      </c>
      <c r="C611" s="79">
        <f>SUM(C612:C613)</f>
        <v>252</v>
      </c>
      <c r="D611" s="81">
        <f>C611/B611</f>
        <v>2.44660194174757</v>
      </c>
      <c r="E611" s="79"/>
    </row>
    <row r="612" s="65" customFormat="1" spans="1:5">
      <c r="A612" s="79" t="s">
        <v>468</v>
      </c>
      <c r="B612" s="79"/>
      <c r="C612" s="79">
        <v>4</v>
      </c>
      <c r="D612" s="81"/>
      <c r="E612" s="79"/>
    </row>
    <row r="613" s="65" customFormat="1" spans="1:5">
      <c r="A613" s="79" t="s">
        <v>469</v>
      </c>
      <c r="B613" s="79">
        <v>103</v>
      </c>
      <c r="C613" s="79">
        <v>248</v>
      </c>
      <c r="D613" s="81">
        <f>C613/B613</f>
        <v>2.40776699029126</v>
      </c>
      <c r="E613" s="79"/>
    </row>
    <row r="614" s="65" customFormat="1" spans="1:5">
      <c r="A614" s="79" t="s">
        <v>470</v>
      </c>
      <c r="B614" s="79">
        <f>SUM(B615:B616)</f>
        <v>0</v>
      </c>
      <c r="C614" s="79">
        <f>SUM(C615:C616)</f>
        <v>0</v>
      </c>
      <c r="D614" s="81"/>
      <c r="E614" s="79"/>
    </row>
    <row r="615" s="65" customFormat="1" spans="1:5">
      <c r="A615" s="79" t="s">
        <v>471</v>
      </c>
      <c r="B615" s="79"/>
      <c r="C615" s="79"/>
      <c r="D615" s="81"/>
      <c r="E615" s="79"/>
    </row>
    <row r="616" s="65" customFormat="1" spans="1:5">
      <c r="A616" s="79" t="s">
        <v>472</v>
      </c>
      <c r="B616" s="79"/>
      <c r="C616" s="79"/>
      <c r="D616" s="81"/>
      <c r="E616" s="79"/>
    </row>
    <row r="617" s="65" customFormat="1" spans="1:5">
      <c r="A617" s="79" t="s">
        <v>473</v>
      </c>
      <c r="B617" s="79">
        <f>SUM(B618:B619)</f>
        <v>0</v>
      </c>
      <c r="C617" s="79">
        <f>SUM(C618:C619)</f>
        <v>0</v>
      </c>
      <c r="D617" s="81"/>
      <c r="E617" s="79"/>
    </row>
    <row r="618" s="65" customFormat="1" spans="1:5">
      <c r="A618" s="79" t="s">
        <v>474</v>
      </c>
      <c r="B618" s="79"/>
      <c r="C618" s="79"/>
      <c r="D618" s="81"/>
      <c r="E618" s="79"/>
    </row>
    <row r="619" s="65" customFormat="1" spans="1:5">
      <c r="A619" s="79" t="s">
        <v>475</v>
      </c>
      <c r="B619" s="79"/>
      <c r="C619" s="79"/>
      <c r="D619" s="81"/>
      <c r="E619" s="79"/>
    </row>
    <row r="620" s="65" customFormat="1" spans="1:5">
      <c r="A620" s="79" t="s">
        <v>476</v>
      </c>
      <c r="B620" s="79">
        <f>SUM(B621:B623)</f>
        <v>3528</v>
      </c>
      <c r="C620" s="79">
        <f>SUM(C621:C623)</f>
        <v>876</v>
      </c>
      <c r="D620" s="81">
        <f>C620/B620</f>
        <v>0.248299319727891</v>
      </c>
      <c r="E620" s="79"/>
    </row>
    <row r="621" s="65" customFormat="1" spans="1:5">
      <c r="A621" s="79" t="s">
        <v>477</v>
      </c>
      <c r="B621" s="79"/>
      <c r="C621" s="79">
        <v>52</v>
      </c>
      <c r="D621" s="81"/>
      <c r="E621" s="79"/>
    </row>
    <row r="622" s="65" customFormat="1" spans="1:5">
      <c r="A622" s="79" t="s">
        <v>478</v>
      </c>
      <c r="B622" s="79">
        <v>3528</v>
      </c>
      <c r="C622" s="79">
        <v>824</v>
      </c>
      <c r="D622" s="81">
        <f>C622/B622</f>
        <v>0.233560090702948</v>
      </c>
      <c r="E622" s="79"/>
    </row>
    <row r="623" s="65" customFormat="1" spans="1:5">
      <c r="A623" s="79" t="s">
        <v>479</v>
      </c>
      <c r="B623" s="79"/>
      <c r="C623" s="79"/>
      <c r="D623" s="81"/>
      <c r="E623" s="79"/>
    </row>
    <row r="624" s="65" customFormat="1" spans="1:5">
      <c r="A624" s="79" t="s">
        <v>480</v>
      </c>
      <c r="B624" s="79">
        <f>SUM(B625:B628)</f>
        <v>334</v>
      </c>
      <c r="C624" s="79">
        <f>SUM(C625:C628)</f>
        <v>0</v>
      </c>
      <c r="D624" s="81"/>
      <c r="E624" s="79"/>
    </row>
    <row r="625" s="65" customFormat="1" spans="1:5">
      <c r="A625" s="79" t="s">
        <v>481</v>
      </c>
      <c r="B625" s="79"/>
      <c r="C625" s="79"/>
      <c r="D625" s="81"/>
      <c r="E625" s="79"/>
    </row>
    <row r="626" s="65" customFormat="1" spans="1:5">
      <c r="A626" s="79" t="s">
        <v>482</v>
      </c>
      <c r="B626" s="79"/>
      <c r="C626" s="79"/>
      <c r="D626" s="81"/>
      <c r="E626" s="79"/>
    </row>
    <row r="627" s="65" customFormat="1" spans="1:5">
      <c r="A627" s="79" t="s">
        <v>483</v>
      </c>
      <c r="B627" s="79"/>
      <c r="C627" s="79"/>
      <c r="D627" s="81"/>
      <c r="E627" s="79"/>
    </row>
    <row r="628" s="65" customFormat="1" spans="1:5">
      <c r="A628" s="79" t="s">
        <v>484</v>
      </c>
      <c r="B628" s="79">
        <v>334</v>
      </c>
      <c r="C628" s="79"/>
      <c r="D628" s="81"/>
      <c r="E628" s="79"/>
    </row>
    <row r="629" s="65" customFormat="1" spans="1:5">
      <c r="A629" s="88" t="s">
        <v>485</v>
      </c>
      <c r="B629" s="79">
        <f>SUM(B630:B636)</f>
        <v>0</v>
      </c>
      <c r="C629" s="79">
        <f>SUM(C630:C636)</f>
        <v>66</v>
      </c>
      <c r="D629" s="81"/>
      <c r="E629" s="79"/>
    </row>
    <row r="630" s="65" customFormat="1" spans="1:5">
      <c r="A630" s="79" t="s">
        <v>43</v>
      </c>
      <c r="B630" s="79"/>
      <c r="C630" s="79"/>
      <c r="D630" s="81"/>
      <c r="E630" s="79"/>
    </row>
    <row r="631" s="65" customFormat="1" spans="1:5">
      <c r="A631" s="79" t="s">
        <v>44</v>
      </c>
      <c r="B631" s="79"/>
      <c r="C631" s="79"/>
      <c r="D631" s="81"/>
      <c r="E631" s="79"/>
    </row>
    <row r="632" s="65" customFormat="1" spans="1:5">
      <c r="A632" s="79" t="s">
        <v>45</v>
      </c>
      <c r="B632" s="79"/>
      <c r="C632" s="79"/>
      <c r="D632" s="81"/>
      <c r="E632" s="79"/>
    </row>
    <row r="633" s="65" customFormat="1" spans="1:5">
      <c r="A633" s="79" t="s">
        <v>486</v>
      </c>
      <c r="B633" s="79"/>
      <c r="C633" s="79">
        <v>15</v>
      </c>
      <c r="D633" s="81"/>
      <c r="E633" s="79"/>
    </row>
    <row r="634" s="65" customFormat="1" spans="1:5">
      <c r="A634" s="79" t="s">
        <v>487</v>
      </c>
      <c r="B634" s="79"/>
      <c r="C634" s="79"/>
      <c r="D634" s="81"/>
      <c r="E634" s="79"/>
    </row>
    <row r="635" s="65" customFormat="1" spans="1:5">
      <c r="A635" s="79" t="s">
        <v>52</v>
      </c>
      <c r="B635" s="79"/>
      <c r="C635" s="79"/>
      <c r="D635" s="81"/>
      <c r="E635" s="79"/>
    </row>
    <row r="636" s="65" customFormat="1" spans="1:5">
      <c r="A636" s="79" t="s">
        <v>488</v>
      </c>
      <c r="B636" s="79"/>
      <c r="C636" s="79">
        <v>51</v>
      </c>
      <c r="D636" s="81"/>
      <c r="E636" s="79"/>
    </row>
    <row r="637" s="65" customFormat="1" spans="1:5">
      <c r="A637" s="79" t="s">
        <v>489</v>
      </c>
      <c r="B637" s="79">
        <v>887</v>
      </c>
      <c r="C637" s="79"/>
      <c r="D637" s="81"/>
      <c r="E637" s="79"/>
    </row>
    <row r="638" s="65" customFormat="1" spans="1:5">
      <c r="A638" s="79" t="s">
        <v>490</v>
      </c>
      <c r="B638" s="79">
        <f>SUM(B639,B644,B657,B661,B673,B676,B680,B685,B689,B693,B696,B705,B707)</f>
        <v>17023</v>
      </c>
      <c r="C638" s="79">
        <f>SUM(C639,C644,C657,C661,C673,C676,C680,C685,C689,C693,C696,C705,C707)</f>
        <v>7917</v>
      </c>
      <c r="D638" s="81">
        <f t="shared" ref="D638:D640" si="16">C638/B638</f>
        <v>0.465076660988075</v>
      </c>
      <c r="E638" s="79"/>
    </row>
    <row r="639" s="65" customFormat="1" spans="1:5">
      <c r="A639" s="79" t="s">
        <v>491</v>
      </c>
      <c r="B639" s="79">
        <f>SUM(B640:B643)</f>
        <v>253</v>
      </c>
      <c r="C639" s="79">
        <f>SUM(C640:C643)</f>
        <v>991</v>
      </c>
      <c r="D639" s="81">
        <f t="shared" si="16"/>
        <v>3.91699604743083</v>
      </c>
      <c r="E639" s="79"/>
    </row>
    <row r="640" s="65" customFormat="1" spans="1:5">
      <c r="A640" s="79" t="s">
        <v>43</v>
      </c>
      <c r="B640" s="79">
        <v>253</v>
      </c>
      <c r="C640" s="79">
        <v>991</v>
      </c>
      <c r="D640" s="81">
        <f t="shared" si="16"/>
        <v>3.91699604743083</v>
      </c>
      <c r="E640" s="79"/>
    </row>
    <row r="641" s="65" customFormat="1" spans="1:5">
      <c r="A641" s="79" t="s">
        <v>44</v>
      </c>
      <c r="B641" s="79"/>
      <c r="C641" s="79"/>
      <c r="D641" s="81"/>
      <c r="E641" s="79"/>
    </row>
    <row r="642" s="65" customFormat="1" spans="1:5">
      <c r="A642" s="79" t="s">
        <v>45</v>
      </c>
      <c r="B642" s="79"/>
      <c r="C642" s="79"/>
      <c r="D642" s="81"/>
      <c r="E642" s="79"/>
    </row>
    <row r="643" s="65" customFormat="1" spans="1:5">
      <c r="A643" s="79" t="s">
        <v>492</v>
      </c>
      <c r="B643" s="79"/>
      <c r="C643" s="79"/>
      <c r="D643" s="81"/>
      <c r="E643" s="79"/>
    </row>
    <row r="644" s="65" customFormat="1" spans="1:5">
      <c r="A644" s="79" t="s">
        <v>493</v>
      </c>
      <c r="B644" s="79">
        <f>SUM(B645:B656)</f>
        <v>11815</v>
      </c>
      <c r="C644" s="79">
        <f>SUM(C645:C656)</f>
        <v>2421</v>
      </c>
      <c r="D644" s="81">
        <f t="shared" ref="D644:D646" si="17">C644/B644</f>
        <v>0.204909013965298</v>
      </c>
      <c r="E644" s="79"/>
    </row>
    <row r="645" s="65" customFormat="1" spans="1:5">
      <c r="A645" s="79" t="s">
        <v>494</v>
      </c>
      <c r="B645" s="79">
        <v>9413</v>
      </c>
      <c r="C645" s="79">
        <v>2000</v>
      </c>
      <c r="D645" s="81">
        <f t="shared" si="17"/>
        <v>0.212472113035164</v>
      </c>
      <c r="E645" s="79"/>
    </row>
    <row r="646" s="65" customFormat="1" spans="1:5">
      <c r="A646" s="79" t="s">
        <v>495</v>
      </c>
      <c r="B646" s="79">
        <v>2182</v>
      </c>
      <c r="C646" s="79">
        <v>421</v>
      </c>
      <c r="D646" s="81">
        <f t="shared" si="17"/>
        <v>0.192942254812099</v>
      </c>
      <c r="E646" s="79"/>
    </row>
    <row r="647" s="65" customFormat="1" spans="1:5">
      <c r="A647" s="79" t="s">
        <v>496</v>
      </c>
      <c r="B647" s="79"/>
      <c r="C647" s="79"/>
      <c r="D647" s="81"/>
      <c r="E647" s="79"/>
    </row>
    <row r="648" s="65" customFormat="1" spans="1:5">
      <c r="A648" s="79" t="s">
        <v>497</v>
      </c>
      <c r="B648" s="79"/>
      <c r="C648" s="79"/>
      <c r="D648" s="81"/>
      <c r="E648" s="79"/>
    </row>
    <row r="649" s="65" customFormat="1" spans="1:5">
      <c r="A649" s="79" t="s">
        <v>498</v>
      </c>
      <c r="B649" s="79"/>
      <c r="C649" s="79"/>
      <c r="D649" s="81"/>
      <c r="E649" s="79"/>
    </row>
    <row r="650" s="65" customFormat="1" spans="1:5">
      <c r="A650" s="79" t="s">
        <v>499</v>
      </c>
      <c r="B650" s="79"/>
      <c r="C650" s="79"/>
      <c r="D650" s="81"/>
      <c r="E650" s="79"/>
    </row>
    <row r="651" s="65" customFormat="1" spans="1:5">
      <c r="A651" s="79" t="s">
        <v>500</v>
      </c>
      <c r="B651" s="79"/>
      <c r="C651" s="79"/>
      <c r="D651" s="81"/>
      <c r="E651" s="79"/>
    </row>
    <row r="652" s="65" customFormat="1" spans="1:5">
      <c r="A652" s="79" t="s">
        <v>501</v>
      </c>
      <c r="B652" s="79"/>
      <c r="C652" s="79"/>
      <c r="D652" s="81"/>
      <c r="E652" s="79"/>
    </row>
    <row r="653" s="65" customFormat="1" spans="1:5">
      <c r="A653" s="79" t="s">
        <v>502</v>
      </c>
      <c r="B653" s="79"/>
      <c r="C653" s="79"/>
      <c r="D653" s="81"/>
      <c r="E653" s="79"/>
    </row>
    <row r="654" s="65" customFormat="1" spans="1:5">
      <c r="A654" s="79" t="s">
        <v>503</v>
      </c>
      <c r="B654" s="79"/>
      <c r="C654" s="79"/>
      <c r="D654" s="81"/>
      <c r="E654" s="79"/>
    </row>
    <row r="655" s="65" customFormat="1" spans="1:5">
      <c r="A655" s="79" t="s">
        <v>504</v>
      </c>
      <c r="B655" s="79"/>
      <c r="C655" s="79"/>
      <c r="D655" s="81"/>
      <c r="E655" s="79"/>
    </row>
    <row r="656" s="65" customFormat="1" spans="1:5">
      <c r="A656" s="79" t="s">
        <v>505</v>
      </c>
      <c r="B656" s="79">
        <v>220</v>
      </c>
      <c r="C656" s="79"/>
      <c r="D656" s="81"/>
      <c r="E656" s="79"/>
    </row>
    <row r="657" s="65" customFormat="1" spans="1:5">
      <c r="A657" s="79" t="s">
        <v>506</v>
      </c>
      <c r="B657" s="79">
        <f>SUM(B658:B660)</f>
        <v>1802</v>
      </c>
      <c r="C657" s="79">
        <f>SUM(C658:C660)</f>
        <v>1908</v>
      </c>
      <c r="D657" s="81">
        <f t="shared" ref="D657:D664" si="18">C657/B657</f>
        <v>1.05882352941176</v>
      </c>
      <c r="E657" s="79"/>
    </row>
    <row r="658" s="65" customFormat="1" spans="1:5">
      <c r="A658" s="79" t="s">
        <v>507</v>
      </c>
      <c r="B658" s="79"/>
      <c r="C658" s="79"/>
      <c r="D658" s="81"/>
      <c r="E658" s="79"/>
    </row>
    <row r="659" s="65" customFormat="1" spans="1:5">
      <c r="A659" s="79" t="s">
        <v>508</v>
      </c>
      <c r="B659" s="79">
        <v>1694</v>
      </c>
      <c r="C659" s="79">
        <v>1838</v>
      </c>
      <c r="D659" s="81">
        <f t="shared" si="18"/>
        <v>1.08500590318772</v>
      </c>
      <c r="E659" s="79"/>
    </row>
    <row r="660" s="65" customFormat="1" spans="1:5">
      <c r="A660" s="79" t="s">
        <v>509</v>
      </c>
      <c r="B660" s="79">
        <v>108</v>
      </c>
      <c r="C660" s="79">
        <v>70</v>
      </c>
      <c r="D660" s="81">
        <f t="shared" si="18"/>
        <v>0.648148148148148</v>
      </c>
      <c r="E660" s="79"/>
    </row>
    <row r="661" s="65" customFormat="1" spans="1:5">
      <c r="A661" s="79" t="s">
        <v>510</v>
      </c>
      <c r="B661" s="79">
        <f>SUM(B662:B672)</f>
        <v>1793</v>
      </c>
      <c r="C661" s="79">
        <f>SUM(C662:C672)</f>
        <v>1613</v>
      </c>
      <c r="D661" s="81">
        <f t="shared" si="18"/>
        <v>0.899609592861127</v>
      </c>
      <c r="E661" s="79"/>
    </row>
    <row r="662" s="65" customFormat="1" spans="1:5">
      <c r="A662" s="79" t="s">
        <v>511</v>
      </c>
      <c r="B662" s="79">
        <v>397</v>
      </c>
      <c r="C662" s="79">
        <v>483</v>
      </c>
      <c r="D662" s="81">
        <f t="shared" si="18"/>
        <v>1.21662468513854</v>
      </c>
      <c r="E662" s="79"/>
    </row>
    <row r="663" s="65" customFormat="1" spans="1:5">
      <c r="A663" s="79" t="s">
        <v>512</v>
      </c>
      <c r="B663" s="79">
        <v>99</v>
      </c>
      <c r="C663" s="79">
        <v>105</v>
      </c>
      <c r="D663" s="81">
        <f t="shared" si="18"/>
        <v>1.06060606060606</v>
      </c>
      <c r="E663" s="79"/>
    </row>
    <row r="664" s="65" customFormat="1" spans="1:5">
      <c r="A664" s="79" t="s">
        <v>513</v>
      </c>
      <c r="B664" s="79">
        <v>472</v>
      </c>
      <c r="C664" s="79">
        <v>877</v>
      </c>
      <c r="D664" s="81">
        <f t="shared" si="18"/>
        <v>1.85805084745763</v>
      </c>
      <c r="E664" s="79"/>
    </row>
    <row r="665" s="65" customFormat="1" spans="1:5">
      <c r="A665" s="79" t="s">
        <v>514</v>
      </c>
      <c r="B665" s="79"/>
      <c r="C665" s="79"/>
      <c r="D665" s="81"/>
      <c r="E665" s="79"/>
    </row>
    <row r="666" s="65" customFormat="1" spans="1:5">
      <c r="A666" s="79" t="s">
        <v>515</v>
      </c>
      <c r="B666" s="79"/>
      <c r="C666" s="79"/>
      <c r="D666" s="81"/>
      <c r="E666" s="79"/>
    </row>
    <row r="667" s="65" customFormat="1" spans="1:5">
      <c r="A667" s="79" t="s">
        <v>516</v>
      </c>
      <c r="B667" s="79"/>
      <c r="C667" s="79"/>
      <c r="D667" s="81"/>
      <c r="E667" s="79"/>
    </row>
    <row r="668" s="65" customFormat="1" spans="1:5">
      <c r="A668" s="79" t="s">
        <v>517</v>
      </c>
      <c r="B668" s="79"/>
      <c r="C668" s="79"/>
      <c r="D668" s="81"/>
      <c r="E668" s="79"/>
    </row>
    <row r="669" s="65" customFormat="1" spans="1:5">
      <c r="A669" s="79" t="s">
        <v>518</v>
      </c>
      <c r="B669" s="79">
        <v>350</v>
      </c>
      <c r="C669" s="79">
        <v>70</v>
      </c>
      <c r="D669" s="81">
        <f>C669/B669</f>
        <v>0.2</v>
      </c>
      <c r="E669" s="79"/>
    </row>
    <row r="670" s="65" customFormat="1" spans="1:5">
      <c r="A670" s="79" t="s">
        <v>519</v>
      </c>
      <c r="B670" s="79">
        <v>275</v>
      </c>
      <c r="C670" s="79">
        <v>78</v>
      </c>
      <c r="D670" s="81">
        <f>C670/B670</f>
        <v>0.283636363636364</v>
      </c>
      <c r="E670" s="79"/>
    </row>
    <row r="671" s="65" customFormat="1" spans="1:5">
      <c r="A671" s="79" t="s">
        <v>520</v>
      </c>
      <c r="B671" s="79"/>
      <c r="C671" s="79"/>
      <c r="D671" s="81"/>
      <c r="E671" s="79"/>
    </row>
    <row r="672" s="65" customFormat="1" spans="1:5">
      <c r="A672" s="79" t="s">
        <v>521</v>
      </c>
      <c r="B672" s="79">
        <v>200</v>
      </c>
      <c r="C672" s="79"/>
      <c r="D672" s="81"/>
      <c r="E672" s="79"/>
    </row>
    <row r="673" s="65" customFormat="1" spans="1:5">
      <c r="A673" s="79" t="s">
        <v>522</v>
      </c>
      <c r="B673" s="79">
        <f>SUM(B674:B675)</f>
        <v>12</v>
      </c>
      <c r="C673" s="79">
        <f>SUM(C674:C675)</f>
        <v>0</v>
      </c>
      <c r="D673" s="81"/>
      <c r="E673" s="79"/>
    </row>
    <row r="674" s="65" customFormat="1" spans="1:5">
      <c r="A674" s="79" t="s">
        <v>523</v>
      </c>
      <c r="B674" s="79">
        <v>12</v>
      </c>
      <c r="C674" s="79"/>
      <c r="D674" s="81"/>
      <c r="E674" s="79"/>
    </row>
    <row r="675" s="65" customFormat="1" spans="1:5">
      <c r="A675" s="79" t="s">
        <v>524</v>
      </c>
      <c r="B675" s="79"/>
      <c r="C675" s="79"/>
      <c r="D675" s="81"/>
      <c r="E675" s="79"/>
    </row>
    <row r="676" s="65" customFormat="1" spans="1:5">
      <c r="A676" s="79" t="s">
        <v>525</v>
      </c>
      <c r="B676" s="79">
        <f>SUM(B677:B679)</f>
        <v>615</v>
      </c>
      <c r="C676" s="79">
        <f>SUM(C677:C679)</f>
        <v>505</v>
      </c>
      <c r="D676" s="81">
        <f>C676/B676</f>
        <v>0.821138211382114</v>
      </c>
      <c r="E676" s="79"/>
    </row>
    <row r="677" s="65" customFormat="1" spans="1:5">
      <c r="A677" s="79" t="s">
        <v>526</v>
      </c>
      <c r="B677" s="79">
        <v>190</v>
      </c>
      <c r="C677" s="79">
        <v>218</v>
      </c>
      <c r="D677" s="81">
        <f>C677/B677</f>
        <v>1.14736842105263</v>
      </c>
      <c r="E677" s="79"/>
    </row>
    <row r="678" s="65" customFormat="1" spans="1:5">
      <c r="A678" s="79" t="s">
        <v>527</v>
      </c>
      <c r="B678" s="79"/>
      <c r="C678" s="79"/>
      <c r="D678" s="81"/>
      <c r="E678" s="79"/>
    </row>
    <row r="679" s="65" customFormat="1" spans="1:5">
      <c r="A679" s="79" t="s">
        <v>528</v>
      </c>
      <c r="B679" s="79">
        <v>425</v>
      </c>
      <c r="C679" s="79">
        <v>287</v>
      </c>
      <c r="D679" s="81"/>
      <c r="E679" s="79"/>
    </row>
    <row r="680" s="65" customFormat="1" spans="1:5">
      <c r="A680" s="79" t="s">
        <v>529</v>
      </c>
      <c r="B680" s="79">
        <f>SUM(B681:B684)</f>
        <v>0</v>
      </c>
      <c r="C680" s="79">
        <f>SUM(C681:C684)</f>
        <v>20</v>
      </c>
      <c r="D680" s="81"/>
      <c r="E680" s="79"/>
    </row>
    <row r="681" s="65" customFormat="1" spans="1:5">
      <c r="A681" s="79" t="s">
        <v>530</v>
      </c>
      <c r="B681" s="79"/>
      <c r="C681" s="79">
        <v>20</v>
      </c>
      <c r="D681" s="81"/>
      <c r="E681" s="79"/>
    </row>
    <row r="682" s="65" customFormat="1" spans="1:5">
      <c r="A682" s="79" t="s">
        <v>531</v>
      </c>
      <c r="B682" s="79"/>
      <c r="C682" s="79"/>
      <c r="D682" s="81"/>
      <c r="E682" s="79"/>
    </row>
    <row r="683" s="65" customFormat="1" spans="1:5">
      <c r="A683" s="79" t="s">
        <v>532</v>
      </c>
      <c r="B683" s="79"/>
      <c r="C683" s="79"/>
      <c r="D683" s="81"/>
      <c r="E683" s="79"/>
    </row>
    <row r="684" s="65" customFormat="1" spans="1:5">
      <c r="A684" s="79" t="s">
        <v>533</v>
      </c>
      <c r="B684" s="79"/>
      <c r="C684" s="79"/>
      <c r="D684" s="81"/>
      <c r="E684" s="79"/>
    </row>
    <row r="685" s="65" customFormat="1" spans="1:5">
      <c r="A685" s="79" t="s">
        <v>534</v>
      </c>
      <c r="B685" s="79">
        <f>SUM(B686:B688)</f>
        <v>0</v>
      </c>
      <c r="C685" s="79">
        <f>SUM(C686:C688)</f>
        <v>0</v>
      </c>
      <c r="D685" s="81"/>
      <c r="E685" s="79"/>
    </row>
    <row r="686" s="65" customFormat="1" spans="1:5">
      <c r="A686" s="79" t="s">
        <v>535</v>
      </c>
      <c r="B686" s="79"/>
      <c r="C686" s="79"/>
      <c r="D686" s="81"/>
      <c r="E686" s="79"/>
    </row>
    <row r="687" s="65" customFormat="1" spans="1:5">
      <c r="A687" s="79" t="s">
        <v>536</v>
      </c>
      <c r="B687" s="79"/>
      <c r="C687" s="79"/>
      <c r="D687" s="81"/>
      <c r="E687" s="79"/>
    </row>
    <row r="688" s="65" customFormat="1" spans="1:5">
      <c r="A688" s="79" t="s">
        <v>537</v>
      </c>
      <c r="B688" s="79"/>
      <c r="C688" s="79"/>
      <c r="D688" s="81"/>
      <c r="E688" s="79"/>
    </row>
    <row r="689" s="65" customFormat="1" spans="1:5">
      <c r="A689" s="79" t="s">
        <v>538</v>
      </c>
      <c r="B689" s="79">
        <f>SUM(B690:B692)</f>
        <v>287</v>
      </c>
      <c r="C689" s="79">
        <f>SUM(C690:C692)</f>
        <v>55</v>
      </c>
      <c r="D689" s="81">
        <f>C689/B689</f>
        <v>0.191637630662021</v>
      </c>
      <c r="E689" s="79"/>
    </row>
    <row r="690" s="65" customFormat="1" spans="1:5">
      <c r="A690" s="79" t="s">
        <v>539</v>
      </c>
      <c r="B690" s="79">
        <v>287</v>
      </c>
      <c r="C690" s="79">
        <v>50</v>
      </c>
      <c r="D690" s="81">
        <f>C690/B690</f>
        <v>0.174216027874564</v>
      </c>
      <c r="E690" s="79"/>
    </row>
    <row r="691" s="65" customFormat="1" spans="1:5">
      <c r="A691" s="79" t="s">
        <v>540</v>
      </c>
      <c r="B691" s="79"/>
      <c r="C691" s="79"/>
      <c r="D691" s="81"/>
      <c r="E691" s="79"/>
    </row>
    <row r="692" s="65" customFormat="1" spans="1:5">
      <c r="A692" s="79" t="s">
        <v>541</v>
      </c>
      <c r="B692" s="79"/>
      <c r="C692" s="79">
        <v>5</v>
      </c>
      <c r="D692" s="81"/>
      <c r="E692" s="79"/>
    </row>
    <row r="693" s="65" customFormat="1" spans="1:5">
      <c r="A693" s="79" t="s">
        <v>542</v>
      </c>
      <c r="B693" s="79">
        <f>SUM(B694:B695)</f>
        <v>13</v>
      </c>
      <c r="C693" s="79">
        <f>SUM(C694:C695)</f>
        <v>0</v>
      </c>
      <c r="D693" s="81"/>
      <c r="E693" s="79"/>
    </row>
    <row r="694" s="65" customFormat="1" spans="1:5">
      <c r="A694" s="79" t="s">
        <v>543</v>
      </c>
      <c r="B694" s="79">
        <v>13</v>
      </c>
      <c r="C694" s="79"/>
      <c r="D694" s="81"/>
      <c r="E694" s="79"/>
    </row>
    <row r="695" s="65" customFormat="1" spans="1:5">
      <c r="A695" s="79" t="s">
        <v>544</v>
      </c>
      <c r="B695" s="79"/>
      <c r="C695" s="79"/>
      <c r="D695" s="81"/>
      <c r="E695" s="79"/>
    </row>
    <row r="696" s="65" customFormat="1" spans="1:5">
      <c r="A696" s="79" t="s">
        <v>545</v>
      </c>
      <c r="B696" s="79">
        <f>SUM(B697:B704)</f>
        <v>0</v>
      </c>
      <c r="C696" s="79">
        <f>SUM(C697:C704)</f>
        <v>404</v>
      </c>
      <c r="D696" s="81"/>
      <c r="E696" s="79"/>
    </row>
    <row r="697" s="65" customFormat="1" spans="1:5">
      <c r="A697" s="79" t="s">
        <v>43</v>
      </c>
      <c r="B697" s="79"/>
      <c r="C697" s="79">
        <v>327</v>
      </c>
      <c r="D697" s="81"/>
      <c r="E697" s="79"/>
    </row>
    <row r="698" s="65" customFormat="1" spans="1:5">
      <c r="A698" s="79" t="s">
        <v>44</v>
      </c>
      <c r="B698" s="79"/>
      <c r="C698" s="79"/>
      <c r="D698" s="81"/>
      <c r="E698" s="79"/>
    </row>
    <row r="699" s="65" customFormat="1" spans="1:5">
      <c r="A699" s="79" t="s">
        <v>45</v>
      </c>
      <c r="B699" s="79"/>
      <c r="C699" s="79"/>
      <c r="D699" s="81"/>
      <c r="E699" s="79"/>
    </row>
    <row r="700" s="65" customFormat="1" spans="1:5">
      <c r="A700" s="79" t="s">
        <v>85</v>
      </c>
      <c r="B700" s="79"/>
      <c r="C700" s="79"/>
      <c r="D700" s="81"/>
      <c r="E700" s="79"/>
    </row>
    <row r="701" s="65" customFormat="1" spans="1:5">
      <c r="A701" s="79" t="s">
        <v>546</v>
      </c>
      <c r="B701" s="79"/>
      <c r="C701" s="79"/>
      <c r="D701" s="81"/>
      <c r="E701" s="79"/>
    </row>
    <row r="702" s="65" customFormat="1" spans="1:5">
      <c r="A702" s="79" t="s">
        <v>547</v>
      </c>
      <c r="B702" s="79"/>
      <c r="C702" s="79"/>
      <c r="D702" s="81"/>
      <c r="E702" s="79"/>
    </row>
    <row r="703" s="65" customFormat="1" spans="1:5">
      <c r="A703" s="79" t="s">
        <v>52</v>
      </c>
      <c r="B703" s="79"/>
      <c r="C703" s="79">
        <v>77</v>
      </c>
      <c r="D703" s="81"/>
      <c r="E703" s="79"/>
    </row>
    <row r="704" s="65" customFormat="1" spans="1:5">
      <c r="A704" s="79" t="s">
        <v>548</v>
      </c>
      <c r="B704" s="79"/>
      <c r="C704" s="79"/>
      <c r="D704" s="81"/>
      <c r="E704" s="79"/>
    </row>
    <row r="705" s="65" customFormat="1" spans="1:5">
      <c r="A705" s="79" t="s">
        <v>549</v>
      </c>
      <c r="B705" s="79">
        <f>SUM(B706)</f>
        <v>0</v>
      </c>
      <c r="C705" s="79">
        <f>SUM(C706)</f>
        <v>0</v>
      </c>
      <c r="D705" s="81"/>
      <c r="E705" s="79"/>
    </row>
    <row r="706" s="65" customFormat="1" spans="1:5">
      <c r="A706" s="79" t="s">
        <v>550</v>
      </c>
      <c r="B706" s="79"/>
      <c r="C706" s="79"/>
      <c r="D706" s="81"/>
      <c r="E706" s="79"/>
    </row>
    <row r="707" s="65" customFormat="1" spans="1:5">
      <c r="A707" s="74" t="s">
        <v>551</v>
      </c>
      <c r="B707" s="79">
        <f>SUM(B708)</f>
        <v>433</v>
      </c>
      <c r="C707" s="79">
        <f>SUM(C708)</f>
        <v>0</v>
      </c>
      <c r="D707" s="81"/>
      <c r="E707" s="79"/>
    </row>
    <row r="708" s="65" customFormat="1" spans="1:5">
      <c r="A708" s="74" t="s">
        <v>552</v>
      </c>
      <c r="B708" s="79">
        <v>433</v>
      </c>
      <c r="C708" s="79"/>
      <c r="D708" s="81"/>
      <c r="E708" s="79"/>
    </row>
    <row r="709" s="65" customFormat="1" spans="1:5">
      <c r="A709" s="74" t="s">
        <v>553</v>
      </c>
      <c r="B709" s="79">
        <f>SUM(B710,B719,B723,B731,B737,B744,B750,B753,B758,B756,B757,B764,B765,B766,B781)</f>
        <v>3167</v>
      </c>
      <c r="C709" s="79">
        <f>SUM(C710,C719,C723,C731,C737,C744,C750,C753,C758,C756,C757,C764,C765,C766,C781)</f>
        <v>255</v>
      </c>
      <c r="D709" s="81">
        <f t="shared" ref="D709:D711" si="19">C709/B709</f>
        <v>0.0805178402273445</v>
      </c>
      <c r="E709" s="79"/>
    </row>
    <row r="710" s="65" customFormat="1" spans="1:5">
      <c r="A710" s="74" t="s">
        <v>554</v>
      </c>
      <c r="B710" s="79">
        <f>SUM(B711:B718)</f>
        <v>222</v>
      </c>
      <c r="C710" s="79">
        <f>SUM(C711:C718)</f>
        <v>255</v>
      </c>
      <c r="D710" s="81">
        <f t="shared" si="19"/>
        <v>1.14864864864865</v>
      </c>
      <c r="E710" s="79"/>
    </row>
    <row r="711" s="65" customFormat="1" spans="1:5">
      <c r="A711" s="74" t="s">
        <v>43</v>
      </c>
      <c r="B711" s="79">
        <v>222</v>
      </c>
      <c r="C711" s="79">
        <v>255</v>
      </c>
      <c r="D711" s="81">
        <f t="shared" si="19"/>
        <v>1.14864864864865</v>
      </c>
      <c r="E711" s="79"/>
    </row>
    <row r="712" s="65" customFormat="1" spans="1:5">
      <c r="A712" s="74" t="s">
        <v>44</v>
      </c>
      <c r="B712" s="79"/>
      <c r="C712" s="79"/>
      <c r="D712" s="81"/>
      <c r="E712" s="79"/>
    </row>
    <row r="713" s="65" customFormat="1" spans="1:5">
      <c r="A713" s="74" t="s">
        <v>45</v>
      </c>
      <c r="B713" s="79"/>
      <c r="C713" s="79"/>
      <c r="D713" s="81"/>
      <c r="E713" s="79"/>
    </row>
    <row r="714" s="65" customFormat="1" spans="1:5">
      <c r="A714" s="74" t="s">
        <v>555</v>
      </c>
      <c r="B714" s="79"/>
      <c r="C714" s="79"/>
      <c r="D714" s="81"/>
      <c r="E714" s="79"/>
    </row>
    <row r="715" s="65" customFormat="1" spans="1:5">
      <c r="A715" s="74" t="s">
        <v>556</v>
      </c>
      <c r="B715" s="79"/>
      <c r="C715" s="79"/>
      <c r="D715" s="81"/>
      <c r="E715" s="79"/>
    </row>
    <row r="716" s="65" customFormat="1" spans="1:5">
      <c r="A716" s="74" t="s">
        <v>557</v>
      </c>
      <c r="B716" s="79"/>
      <c r="C716" s="79"/>
      <c r="D716" s="81"/>
      <c r="E716" s="79"/>
    </row>
    <row r="717" s="65" customFormat="1" spans="1:5">
      <c r="A717" s="74" t="s">
        <v>558</v>
      </c>
      <c r="B717" s="79"/>
      <c r="C717" s="79"/>
      <c r="D717" s="81"/>
      <c r="E717" s="79"/>
    </row>
    <row r="718" s="65" customFormat="1" spans="1:5">
      <c r="A718" s="74" t="s">
        <v>559</v>
      </c>
      <c r="B718" s="79"/>
      <c r="C718" s="79"/>
      <c r="D718" s="81"/>
      <c r="E718" s="79"/>
    </row>
    <row r="719" s="65" customFormat="1" spans="1:5">
      <c r="A719" s="74" t="s">
        <v>560</v>
      </c>
      <c r="B719" s="79">
        <f>SUM(B720:B722)</f>
        <v>0</v>
      </c>
      <c r="C719" s="79">
        <f>SUM(C720:C722)</f>
        <v>0</v>
      </c>
      <c r="D719" s="81"/>
      <c r="E719" s="79"/>
    </row>
    <row r="720" s="65" customFormat="1" spans="1:5">
      <c r="A720" s="74" t="s">
        <v>561</v>
      </c>
      <c r="B720" s="79"/>
      <c r="C720" s="79"/>
      <c r="D720" s="81"/>
      <c r="E720" s="79"/>
    </row>
    <row r="721" s="65" customFormat="1" spans="1:5">
      <c r="A721" s="74" t="s">
        <v>562</v>
      </c>
      <c r="B721" s="79"/>
      <c r="C721" s="79"/>
      <c r="D721" s="81"/>
      <c r="E721" s="79"/>
    </row>
    <row r="722" s="65" customFormat="1" spans="1:5">
      <c r="A722" s="74" t="s">
        <v>563</v>
      </c>
      <c r="B722" s="79"/>
      <c r="C722" s="79"/>
      <c r="D722" s="81"/>
      <c r="E722" s="79"/>
    </row>
    <row r="723" s="65" customFormat="1" spans="1:5">
      <c r="A723" s="74" t="s">
        <v>564</v>
      </c>
      <c r="B723" s="79">
        <f>SUM(B724:B730)</f>
        <v>610</v>
      </c>
      <c r="C723" s="79">
        <f>SUM(C724:C730)</f>
        <v>0</v>
      </c>
      <c r="D723" s="81"/>
      <c r="E723" s="79"/>
    </row>
    <row r="724" s="65" customFormat="1" spans="1:5">
      <c r="A724" s="74" t="s">
        <v>565</v>
      </c>
      <c r="B724" s="79">
        <v>7</v>
      </c>
      <c r="C724" s="79"/>
      <c r="D724" s="81"/>
      <c r="E724" s="79"/>
    </row>
    <row r="725" s="65" customFormat="1" spans="1:5">
      <c r="A725" s="74" t="s">
        <v>566</v>
      </c>
      <c r="B725" s="79">
        <v>371</v>
      </c>
      <c r="C725" s="79"/>
      <c r="D725" s="81"/>
      <c r="E725" s="79"/>
    </row>
    <row r="726" s="65" customFormat="1" spans="1:5">
      <c r="A726" s="74" t="s">
        <v>567</v>
      </c>
      <c r="B726" s="79"/>
      <c r="C726" s="79"/>
      <c r="D726" s="81"/>
      <c r="E726" s="79"/>
    </row>
    <row r="727" s="65" customFormat="1" spans="1:5">
      <c r="A727" s="74" t="s">
        <v>568</v>
      </c>
      <c r="B727" s="79"/>
      <c r="C727" s="79"/>
      <c r="D727" s="81"/>
      <c r="E727" s="79"/>
    </row>
    <row r="728" s="65" customFormat="1" spans="1:5">
      <c r="A728" s="74" t="s">
        <v>569</v>
      </c>
      <c r="B728" s="79"/>
      <c r="C728" s="79"/>
      <c r="D728" s="81"/>
      <c r="E728" s="79"/>
    </row>
    <row r="729" s="65" customFormat="1" spans="1:5">
      <c r="A729" s="74" t="s">
        <v>570</v>
      </c>
      <c r="B729" s="79"/>
      <c r="C729" s="79"/>
      <c r="D729" s="81"/>
      <c r="E729" s="79"/>
    </row>
    <row r="730" s="65" customFormat="1" spans="1:5">
      <c r="A730" s="74" t="s">
        <v>571</v>
      </c>
      <c r="B730" s="79">
        <v>232</v>
      </c>
      <c r="C730" s="79"/>
      <c r="D730" s="81"/>
      <c r="E730" s="79"/>
    </row>
    <row r="731" s="65" customFormat="1" spans="1:5">
      <c r="A731" s="74" t="s">
        <v>572</v>
      </c>
      <c r="B731" s="79">
        <f>SUM(B732:B736)</f>
        <v>718</v>
      </c>
      <c r="C731" s="79">
        <f>SUM(C732:C736)</f>
        <v>0</v>
      </c>
      <c r="D731" s="81"/>
      <c r="E731" s="79"/>
    </row>
    <row r="732" s="65" customFormat="1" spans="1:5">
      <c r="A732" s="74" t="s">
        <v>573</v>
      </c>
      <c r="B732" s="79"/>
      <c r="C732" s="79"/>
      <c r="D732" s="81"/>
      <c r="E732" s="79"/>
    </row>
    <row r="733" s="65" customFormat="1" spans="1:5">
      <c r="A733" s="74" t="s">
        <v>574</v>
      </c>
      <c r="B733" s="79">
        <v>718</v>
      </c>
      <c r="C733" s="79"/>
      <c r="D733" s="81"/>
      <c r="E733" s="79"/>
    </row>
    <row r="734" s="65" customFormat="1" spans="1:5">
      <c r="A734" s="74" t="s">
        <v>575</v>
      </c>
      <c r="B734" s="79"/>
      <c r="C734" s="79"/>
      <c r="D734" s="81"/>
      <c r="E734" s="79"/>
    </row>
    <row r="735" s="65" customFormat="1" spans="1:5">
      <c r="A735" s="74" t="s">
        <v>576</v>
      </c>
      <c r="B735" s="79"/>
      <c r="C735" s="79"/>
      <c r="D735" s="81"/>
      <c r="E735" s="79"/>
    </row>
    <row r="736" s="65" customFormat="1" spans="1:5">
      <c r="A736" s="74" t="s">
        <v>577</v>
      </c>
      <c r="B736" s="79"/>
      <c r="C736" s="79"/>
      <c r="D736" s="81"/>
      <c r="E736" s="79"/>
    </row>
    <row r="737" s="65" customFormat="1" spans="1:5">
      <c r="A737" s="74" t="s">
        <v>578</v>
      </c>
      <c r="B737" s="79">
        <f>SUM(B738:B743)</f>
        <v>0</v>
      </c>
      <c r="C737" s="79">
        <f>SUM(C738:C743)</f>
        <v>0</v>
      </c>
      <c r="D737" s="81"/>
      <c r="E737" s="79"/>
    </row>
    <row r="738" s="65" customFormat="1" spans="1:5">
      <c r="A738" s="74" t="s">
        <v>579</v>
      </c>
      <c r="B738" s="79"/>
      <c r="C738" s="79"/>
      <c r="D738" s="81"/>
      <c r="E738" s="79"/>
    </row>
    <row r="739" s="65" customFormat="1" spans="1:5">
      <c r="A739" s="74" t="s">
        <v>580</v>
      </c>
      <c r="B739" s="79"/>
      <c r="C739" s="79"/>
      <c r="D739" s="81"/>
      <c r="E739" s="79"/>
    </row>
    <row r="740" s="65" customFormat="1" spans="1:5">
      <c r="A740" s="74" t="s">
        <v>581</v>
      </c>
      <c r="B740" s="79"/>
      <c r="C740" s="79"/>
      <c r="D740" s="81"/>
      <c r="E740" s="79"/>
    </row>
    <row r="741" s="65" customFormat="1" spans="1:5">
      <c r="A741" s="74" t="s">
        <v>582</v>
      </c>
      <c r="B741" s="79"/>
      <c r="C741" s="79"/>
      <c r="D741" s="81"/>
      <c r="E741" s="79"/>
    </row>
    <row r="742" s="65" customFormat="1" spans="1:5">
      <c r="A742" s="74" t="s">
        <v>583</v>
      </c>
      <c r="B742" s="79"/>
      <c r="C742" s="79"/>
      <c r="D742" s="81"/>
      <c r="E742" s="79"/>
    </row>
    <row r="743" s="65" customFormat="1" spans="1:5">
      <c r="A743" s="74" t="s">
        <v>584</v>
      </c>
      <c r="B743" s="79"/>
      <c r="C743" s="79"/>
      <c r="D743" s="81"/>
      <c r="E743" s="79"/>
    </row>
    <row r="744" s="65" customFormat="1" spans="1:5">
      <c r="A744" s="74" t="s">
        <v>585</v>
      </c>
      <c r="B744" s="79">
        <f>SUM(B745:B749)</f>
        <v>140</v>
      </c>
      <c r="C744" s="79">
        <f>SUM(C745:C749)</f>
        <v>0</v>
      </c>
      <c r="D744" s="81"/>
      <c r="E744" s="79"/>
    </row>
    <row r="745" s="65" customFormat="1" spans="1:5">
      <c r="A745" s="74" t="s">
        <v>586</v>
      </c>
      <c r="B745" s="79"/>
      <c r="C745" s="79"/>
      <c r="D745" s="81"/>
      <c r="E745" s="79"/>
    </row>
    <row r="746" s="65" customFormat="1" spans="1:5">
      <c r="A746" s="74" t="s">
        <v>587</v>
      </c>
      <c r="B746" s="79"/>
      <c r="C746" s="79"/>
      <c r="D746" s="81"/>
      <c r="E746" s="79"/>
    </row>
    <row r="747" s="65" customFormat="1" spans="1:5">
      <c r="A747" s="74" t="s">
        <v>588</v>
      </c>
      <c r="B747" s="79"/>
      <c r="C747" s="79"/>
      <c r="D747" s="81"/>
      <c r="E747" s="79"/>
    </row>
    <row r="748" s="65" customFormat="1" spans="1:5">
      <c r="A748" s="74" t="s">
        <v>589</v>
      </c>
      <c r="B748" s="79">
        <v>140</v>
      </c>
      <c r="C748" s="79"/>
      <c r="D748" s="81"/>
      <c r="E748" s="79"/>
    </row>
    <row r="749" s="65" customFormat="1" spans="1:5">
      <c r="A749" s="74" t="s">
        <v>590</v>
      </c>
      <c r="B749" s="79"/>
      <c r="C749" s="79"/>
      <c r="D749" s="81"/>
      <c r="E749" s="79"/>
    </row>
    <row r="750" s="65" customFormat="1" spans="1:5">
      <c r="A750" s="74" t="s">
        <v>591</v>
      </c>
      <c r="B750" s="79">
        <f>SUM(B751:B752)</f>
        <v>0</v>
      </c>
      <c r="C750" s="79">
        <f>SUM(C751:C752)</f>
        <v>0</v>
      </c>
      <c r="D750" s="81"/>
      <c r="E750" s="79"/>
    </row>
    <row r="751" s="65" customFormat="1" spans="1:5">
      <c r="A751" s="74" t="s">
        <v>592</v>
      </c>
      <c r="B751" s="79"/>
      <c r="C751" s="79"/>
      <c r="D751" s="81"/>
      <c r="E751" s="79"/>
    </row>
    <row r="752" s="65" customFormat="1" spans="1:5">
      <c r="A752" s="74" t="s">
        <v>593</v>
      </c>
      <c r="B752" s="79"/>
      <c r="C752" s="79"/>
      <c r="D752" s="81"/>
      <c r="E752" s="79"/>
    </row>
    <row r="753" s="65" customFormat="1" spans="1:5">
      <c r="A753" s="74" t="s">
        <v>594</v>
      </c>
      <c r="B753" s="79">
        <f>SUM(B754:B755)</f>
        <v>0</v>
      </c>
      <c r="C753" s="79">
        <f>SUM(C754:C755)</f>
        <v>0</v>
      </c>
      <c r="D753" s="81"/>
      <c r="E753" s="79"/>
    </row>
    <row r="754" s="65" customFormat="1" spans="1:5">
      <c r="A754" s="74" t="s">
        <v>595</v>
      </c>
      <c r="B754" s="79"/>
      <c r="C754" s="79"/>
      <c r="D754" s="81"/>
      <c r="E754" s="79"/>
    </row>
    <row r="755" s="65" customFormat="1" spans="1:5">
      <c r="A755" s="74" t="s">
        <v>596</v>
      </c>
      <c r="B755" s="79"/>
      <c r="C755" s="79"/>
      <c r="D755" s="81"/>
      <c r="E755" s="79"/>
    </row>
    <row r="756" s="65" customFormat="1" spans="1:5">
      <c r="A756" s="74" t="s">
        <v>597</v>
      </c>
      <c r="B756" s="79"/>
      <c r="C756" s="79"/>
      <c r="D756" s="81"/>
      <c r="E756" s="79"/>
    </row>
    <row r="757" s="65" customFormat="1" spans="1:5">
      <c r="A757" s="74" t="s">
        <v>598</v>
      </c>
      <c r="B757" s="79">
        <v>3</v>
      </c>
      <c r="C757" s="79"/>
      <c r="D757" s="81"/>
      <c r="E757" s="79"/>
    </row>
    <row r="758" s="65" customFormat="1" spans="1:5">
      <c r="A758" s="74" t="s">
        <v>599</v>
      </c>
      <c r="B758" s="79">
        <f>SUM(B759:B763)</f>
        <v>319</v>
      </c>
      <c r="C758" s="79">
        <f>SUM(C759:C763)</f>
        <v>0</v>
      </c>
      <c r="D758" s="81"/>
      <c r="E758" s="79"/>
    </row>
    <row r="759" s="65" customFormat="1" spans="1:5">
      <c r="A759" s="74" t="s">
        <v>600</v>
      </c>
      <c r="B759" s="79">
        <v>22</v>
      </c>
      <c r="C759" s="79"/>
      <c r="D759" s="81"/>
      <c r="E759" s="79"/>
    </row>
    <row r="760" s="65" customFormat="1" spans="1:5">
      <c r="A760" s="74" t="s">
        <v>601</v>
      </c>
      <c r="B760" s="79"/>
      <c r="C760" s="79"/>
      <c r="D760" s="81"/>
      <c r="E760" s="79"/>
    </row>
    <row r="761" s="65" customFormat="1" spans="1:5">
      <c r="A761" s="74" t="s">
        <v>602</v>
      </c>
      <c r="B761" s="79"/>
      <c r="C761" s="79"/>
      <c r="D761" s="81"/>
      <c r="E761" s="79"/>
    </row>
    <row r="762" s="65" customFormat="1" spans="1:5">
      <c r="A762" s="74" t="s">
        <v>603</v>
      </c>
      <c r="B762" s="79"/>
      <c r="C762" s="79"/>
      <c r="D762" s="81"/>
      <c r="E762" s="79"/>
    </row>
    <row r="763" s="65" customFormat="1" spans="1:5">
      <c r="A763" s="74" t="s">
        <v>604</v>
      </c>
      <c r="B763" s="79">
        <v>297</v>
      </c>
      <c r="C763" s="79"/>
      <c r="D763" s="81"/>
      <c r="E763" s="79"/>
    </row>
    <row r="764" s="65" customFormat="1" spans="1:5">
      <c r="A764" s="74" t="s">
        <v>605</v>
      </c>
      <c r="B764" s="79"/>
      <c r="C764" s="79"/>
      <c r="D764" s="81"/>
      <c r="E764" s="79"/>
    </row>
    <row r="765" s="65" customFormat="1" spans="1:5">
      <c r="A765" s="74" t="s">
        <v>606</v>
      </c>
      <c r="B765" s="79"/>
      <c r="C765" s="79"/>
      <c r="D765" s="81"/>
      <c r="E765" s="79"/>
    </row>
    <row r="766" s="65" customFormat="1" spans="1:5">
      <c r="A766" s="74" t="s">
        <v>607</v>
      </c>
      <c r="B766" s="79">
        <f>SUM(B767:B780)</f>
        <v>0</v>
      </c>
      <c r="C766" s="79">
        <f>SUM(C767:C780)</f>
        <v>0</v>
      </c>
      <c r="D766" s="81"/>
      <c r="E766" s="79"/>
    </row>
    <row r="767" s="65" customFormat="1" spans="1:5">
      <c r="A767" s="74" t="s">
        <v>43</v>
      </c>
      <c r="B767" s="79"/>
      <c r="C767" s="79"/>
      <c r="D767" s="81"/>
      <c r="E767" s="79"/>
    </row>
    <row r="768" s="65" customFormat="1" spans="1:5">
      <c r="A768" s="74" t="s">
        <v>44</v>
      </c>
      <c r="B768" s="79"/>
      <c r="C768" s="79"/>
      <c r="D768" s="81"/>
      <c r="E768" s="79"/>
    </row>
    <row r="769" s="65" customFormat="1" spans="1:5">
      <c r="A769" s="74" t="s">
        <v>45</v>
      </c>
      <c r="B769" s="79"/>
      <c r="C769" s="79"/>
      <c r="D769" s="81"/>
      <c r="E769" s="79"/>
    </row>
    <row r="770" s="65" customFormat="1" spans="1:5">
      <c r="A770" s="74" t="s">
        <v>608</v>
      </c>
      <c r="B770" s="79"/>
      <c r="C770" s="79"/>
      <c r="D770" s="81"/>
      <c r="E770" s="79"/>
    </row>
    <row r="771" s="65" customFormat="1" spans="1:5">
      <c r="A771" s="74" t="s">
        <v>609</v>
      </c>
      <c r="B771" s="79"/>
      <c r="C771" s="79"/>
      <c r="D771" s="81"/>
      <c r="E771" s="79"/>
    </row>
    <row r="772" s="65" customFormat="1" spans="1:5">
      <c r="A772" s="74" t="s">
        <v>610</v>
      </c>
      <c r="B772" s="79"/>
      <c r="C772" s="79"/>
      <c r="D772" s="81"/>
      <c r="E772" s="79"/>
    </row>
    <row r="773" s="65" customFormat="1" spans="1:5">
      <c r="A773" s="74" t="s">
        <v>611</v>
      </c>
      <c r="B773" s="79"/>
      <c r="C773" s="79"/>
      <c r="D773" s="81"/>
      <c r="E773" s="79"/>
    </row>
    <row r="774" s="65" customFormat="1" spans="1:5">
      <c r="A774" s="74" t="s">
        <v>612</v>
      </c>
      <c r="B774" s="79"/>
      <c r="C774" s="79"/>
      <c r="D774" s="81"/>
      <c r="E774" s="79"/>
    </row>
    <row r="775" s="65" customFormat="1" spans="1:5">
      <c r="A775" s="74" t="s">
        <v>613</v>
      </c>
      <c r="B775" s="79"/>
      <c r="C775" s="79"/>
      <c r="D775" s="81"/>
      <c r="E775" s="79"/>
    </row>
    <row r="776" s="65" customFormat="1" spans="1:5">
      <c r="A776" s="74" t="s">
        <v>614</v>
      </c>
      <c r="B776" s="79"/>
      <c r="C776" s="79"/>
      <c r="D776" s="81"/>
      <c r="E776" s="79"/>
    </row>
    <row r="777" s="65" customFormat="1" spans="1:5">
      <c r="A777" s="74" t="s">
        <v>85</v>
      </c>
      <c r="B777" s="79"/>
      <c r="C777" s="79"/>
      <c r="D777" s="81"/>
      <c r="E777" s="79"/>
    </row>
    <row r="778" s="65" customFormat="1" spans="1:5">
      <c r="A778" s="74" t="s">
        <v>615</v>
      </c>
      <c r="B778" s="79"/>
      <c r="C778" s="79"/>
      <c r="D778" s="81"/>
      <c r="E778" s="79"/>
    </row>
    <row r="779" s="65" customFormat="1" spans="1:5">
      <c r="A779" s="74" t="s">
        <v>52</v>
      </c>
      <c r="B779" s="79"/>
      <c r="C779" s="79"/>
      <c r="D779" s="81"/>
      <c r="E779" s="79"/>
    </row>
    <row r="780" s="65" customFormat="1" spans="1:5">
      <c r="A780" s="74" t="s">
        <v>616</v>
      </c>
      <c r="B780" s="79"/>
      <c r="C780" s="79"/>
      <c r="D780" s="81"/>
      <c r="E780" s="79"/>
    </row>
    <row r="781" s="65" customFormat="1" spans="1:5">
      <c r="A781" s="74" t="s">
        <v>617</v>
      </c>
      <c r="B781" s="79">
        <v>1155</v>
      </c>
      <c r="C781" s="79"/>
      <c r="D781" s="81"/>
      <c r="E781" s="79"/>
    </row>
    <row r="782" s="65" customFormat="1" spans="1:5">
      <c r="A782" s="74" t="s">
        <v>618</v>
      </c>
      <c r="B782" s="79">
        <f>SUM(B783,B794,B795,B798,B799,B800)</f>
        <v>13121</v>
      </c>
      <c r="C782" s="79">
        <f>SUM(C783,C794,C795,C798,C799,C800)</f>
        <v>5014</v>
      </c>
      <c r="D782" s="81">
        <f t="shared" ref="D782:D784" si="20">C782/B782</f>
        <v>0.382135507964332</v>
      </c>
      <c r="E782" s="79"/>
    </row>
    <row r="783" s="65" customFormat="1" spans="1:5">
      <c r="A783" s="74" t="s">
        <v>619</v>
      </c>
      <c r="B783" s="79">
        <f>SUM(B784:B793)</f>
        <v>1746</v>
      </c>
      <c r="C783" s="79">
        <f>SUM(C784:C793)</f>
        <v>1287</v>
      </c>
      <c r="D783" s="81">
        <f t="shared" si="20"/>
        <v>0.737113402061856</v>
      </c>
      <c r="E783" s="79"/>
    </row>
    <row r="784" s="65" customFormat="1" spans="1:5">
      <c r="A784" s="74" t="s">
        <v>620</v>
      </c>
      <c r="B784" s="79">
        <v>1361</v>
      </c>
      <c r="C784" s="79">
        <v>1287</v>
      </c>
      <c r="D784" s="81">
        <f t="shared" si="20"/>
        <v>0.945628214548126</v>
      </c>
      <c r="E784" s="79"/>
    </row>
    <row r="785" s="65" customFormat="1" spans="1:5">
      <c r="A785" s="74" t="s">
        <v>621</v>
      </c>
      <c r="B785" s="79"/>
      <c r="C785" s="79"/>
      <c r="D785" s="81"/>
      <c r="E785" s="79"/>
    </row>
    <row r="786" s="65" customFormat="1" spans="1:5">
      <c r="A786" s="74" t="s">
        <v>622</v>
      </c>
      <c r="B786" s="79"/>
      <c r="C786" s="79"/>
      <c r="D786" s="81"/>
      <c r="E786" s="79"/>
    </row>
    <row r="787" s="65" customFormat="1" spans="1:5">
      <c r="A787" s="74" t="s">
        <v>623</v>
      </c>
      <c r="B787" s="79"/>
      <c r="C787" s="79"/>
      <c r="D787" s="81"/>
      <c r="E787" s="79"/>
    </row>
    <row r="788" s="65" customFormat="1" spans="1:5">
      <c r="A788" s="74" t="s">
        <v>624</v>
      </c>
      <c r="B788" s="79"/>
      <c r="C788" s="79"/>
      <c r="D788" s="81"/>
      <c r="E788" s="79"/>
    </row>
    <row r="789" s="65" customFormat="1" spans="1:5">
      <c r="A789" s="74" t="s">
        <v>625</v>
      </c>
      <c r="B789" s="79"/>
      <c r="C789" s="79"/>
      <c r="D789" s="81"/>
      <c r="E789" s="79"/>
    </row>
    <row r="790" s="65" customFormat="1" spans="1:5">
      <c r="A790" s="74" t="s">
        <v>626</v>
      </c>
      <c r="B790" s="79"/>
      <c r="C790" s="79"/>
      <c r="D790" s="81"/>
      <c r="E790" s="79"/>
    </row>
    <row r="791" s="65" customFormat="1" spans="1:5">
      <c r="A791" s="74" t="s">
        <v>627</v>
      </c>
      <c r="B791" s="79"/>
      <c r="C791" s="79"/>
      <c r="D791" s="81"/>
      <c r="E791" s="79"/>
    </row>
    <row r="792" s="65" customFormat="1" spans="1:5">
      <c r="A792" s="74" t="s">
        <v>628</v>
      </c>
      <c r="B792" s="79"/>
      <c r="C792" s="79"/>
      <c r="D792" s="81"/>
      <c r="E792" s="79"/>
    </row>
    <row r="793" s="65" customFormat="1" spans="1:5">
      <c r="A793" s="74" t="s">
        <v>629</v>
      </c>
      <c r="B793" s="79">
        <v>385</v>
      </c>
      <c r="C793" s="79"/>
      <c r="D793" s="81"/>
      <c r="E793" s="79"/>
    </row>
    <row r="794" s="65" customFormat="1" spans="1:5">
      <c r="A794" s="74" t="s">
        <v>630</v>
      </c>
      <c r="B794" s="79">
        <v>15</v>
      </c>
      <c r="C794" s="79"/>
      <c r="D794" s="81"/>
      <c r="E794" s="79"/>
    </row>
    <row r="795" s="65" customFormat="1" spans="1:5">
      <c r="A795" s="74" t="s">
        <v>631</v>
      </c>
      <c r="B795" s="79">
        <f>SUM(B796:B797)</f>
        <v>8585</v>
      </c>
      <c r="C795" s="79">
        <f>SUM(C796:C797)</f>
        <v>2513</v>
      </c>
      <c r="D795" s="81">
        <f t="shared" ref="D795:D798" si="21">C795/B795</f>
        <v>0.292719860221316</v>
      </c>
      <c r="E795" s="79"/>
    </row>
    <row r="796" s="65" customFormat="1" spans="1:5">
      <c r="A796" s="74" t="s">
        <v>632</v>
      </c>
      <c r="B796" s="79">
        <v>2853</v>
      </c>
      <c r="C796" s="79"/>
      <c r="D796" s="81"/>
      <c r="E796" s="79"/>
    </row>
    <row r="797" s="65" customFormat="1" spans="1:5">
      <c r="A797" s="74" t="s">
        <v>633</v>
      </c>
      <c r="B797" s="79">
        <v>5732</v>
      </c>
      <c r="C797" s="79">
        <v>2513</v>
      </c>
      <c r="D797" s="81">
        <f t="shared" si="21"/>
        <v>0.438415910676902</v>
      </c>
      <c r="E797" s="79"/>
    </row>
    <row r="798" s="65" customFormat="1" spans="1:5">
      <c r="A798" s="74" t="s">
        <v>634</v>
      </c>
      <c r="B798" s="79">
        <v>2653</v>
      </c>
      <c r="C798" s="79">
        <v>1214</v>
      </c>
      <c r="D798" s="81">
        <f t="shared" si="21"/>
        <v>0.457595175273276</v>
      </c>
      <c r="E798" s="79"/>
    </row>
    <row r="799" s="65" customFormat="1" spans="1:5">
      <c r="A799" s="74" t="s">
        <v>635</v>
      </c>
      <c r="B799" s="79">
        <v>5</v>
      </c>
      <c r="C799" s="79"/>
      <c r="D799" s="81"/>
      <c r="E799" s="79"/>
    </row>
    <row r="800" s="65" customFormat="1" spans="1:5">
      <c r="A800" s="74" t="s">
        <v>636</v>
      </c>
      <c r="B800" s="79">
        <v>117</v>
      </c>
      <c r="C800" s="79"/>
      <c r="D800" s="81"/>
      <c r="E800" s="79"/>
    </row>
    <row r="801" s="65" customFormat="1" spans="1:5">
      <c r="A801" s="74" t="s">
        <v>637</v>
      </c>
      <c r="B801" s="79">
        <f>SUM(B802,B827,B852,B878,B889,B900,B906,B913,B920,B923)</f>
        <v>24926</v>
      </c>
      <c r="C801" s="79">
        <f>SUM(C802,C827,C852,C878,C889,C900,C906,C913,C920,C923)</f>
        <v>6032</v>
      </c>
      <c r="D801" s="81">
        <f t="shared" ref="D801:D803" si="22">C801/B801</f>
        <v>0.241996309074862</v>
      </c>
      <c r="E801" s="79"/>
    </row>
    <row r="802" s="65" customFormat="1" spans="1:5">
      <c r="A802" s="74" t="s">
        <v>638</v>
      </c>
      <c r="B802" s="79">
        <f>SUM(B803:B826)</f>
        <v>10769</v>
      </c>
      <c r="C802" s="79">
        <f>SUM(C803:C826)</f>
        <v>3386</v>
      </c>
      <c r="D802" s="81">
        <f t="shared" si="22"/>
        <v>0.314421023307642</v>
      </c>
      <c r="E802" s="79"/>
    </row>
    <row r="803" s="65" customFormat="1" spans="1:5">
      <c r="A803" s="74" t="s">
        <v>620</v>
      </c>
      <c r="B803" s="79">
        <v>786</v>
      </c>
      <c r="C803" s="79">
        <v>884</v>
      </c>
      <c r="D803" s="81">
        <f t="shared" si="22"/>
        <v>1.12468193384224</v>
      </c>
      <c r="E803" s="79"/>
    </row>
    <row r="804" s="65" customFormat="1" spans="1:5">
      <c r="A804" s="74" t="s">
        <v>621</v>
      </c>
      <c r="B804" s="79"/>
      <c r="C804" s="79"/>
      <c r="D804" s="81"/>
      <c r="E804" s="79"/>
    </row>
    <row r="805" s="65" customFormat="1" spans="1:5">
      <c r="A805" s="74" t="s">
        <v>622</v>
      </c>
      <c r="B805" s="79"/>
      <c r="C805" s="79"/>
      <c r="D805" s="81"/>
      <c r="E805" s="79"/>
    </row>
    <row r="806" s="65" customFormat="1" spans="1:5">
      <c r="A806" s="74" t="s">
        <v>639</v>
      </c>
      <c r="B806" s="79">
        <v>2008</v>
      </c>
      <c r="C806" s="79">
        <v>2132</v>
      </c>
      <c r="D806" s="81">
        <f>C806/B806</f>
        <v>1.06175298804781</v>
      </c>
      <c r="E806" s="79"/>
    </row>
    <row r="807" s="65" customFormat="1" spans="1:5">
      <c r="A807" s="74" t="s">
        <v>640</v>
      </c>
      <c r="B807" s="79"/>
      <c r="C807" s="79"/>
      <c r="D807" s="81"/>
      <c r="E807" s="79"/>
    </row>
    <row r="808" s="65" customFormat="1" spans="1:5">
      <c r="A808" s="74" t="s">
        <v>641</v>
      </c>
      <c r="B808" s="79">
        <v>2372</v>
      </c>
      <c r="C808" s="79"/>
      <c r="D808" s="81"/>
      <c r="E808" s="79"/>
    </row>
    <row r="809" s="65" customFormat="1" spans="1:5">
      <c r="A809" s="74" t="s">
        <v>642</v>
      </c>
      <c r="B809" s="79">
        <v>275</v>
      </c>
      <c r="C809" s="79"/>
      <c r="D809" s="81"/>
      <c r="E809" s="79"/>
    </row>
    <row r="810" s="65" customFormat="1" spans="1:5">
      <c r="A810" s="74" t="s">
        <v>643</v>
      </c>
      <c r="B810" s="79"/>
      <c r="C810" s="79"/>
      <c r="D810" s="81"/>
      <c r="E810" s="79"/>
    </row>
    <row r="811" s="65" customFormat="1" spans="1:5">
      <c r="A811" s="74" t="s">
        <v>644</v>
      </c>
      <c r="B811" s="79"/>
      <c r="C811" s="79"/>
      <c r="D811" s="81"/>
      <c r="E811" s="79"/>
    </row>
    <row r="812" s="65" customFormat="1" spans="1:5">
      <c r="A812" s="74" t="s">
        <v>645</v>
      </c>
      <c r="B812" s="79"/>
      <c r="C812" s="79"/>
      <c r="D812" s="81"/>
      <c r="E812" s="79"/>
    </row>
    <row r="813" s="65" customFormat="1" spans="1:5">
      <c r="A813" s="74" t="s">
        <v>646</v>
      </c>
      <c r="B813" s="79"/>
      <c r="C813" s="79"/>
      <c r="D813" s="81"/>
      <c r="E813" s="79"/>
    </row>
    <row r="814" s="65" customFormat="1" spans="1:5">
      <c r="A814" s="74" t="s">
        <v>647</v>
      </c>
      <c r="B814" s="79"/>
      <c r="C814" s="79"/>
      <c r="D814" s="81"/>
      <c r="E814" s="79"/>
    </row>
    <row r="815" s="65" customFormat="1" spans="1:5">
      <c r="A815" s="74" t="s">
        <v>648</v>
      </c>
      <c r="B815" s="79">
        <v>15</v>
      </c>
      <c r="C815" s="79"/>
      <c r="D815" s="81"/>
      <c r="E815" s="79"/>
    </row>
    <row r="816" s="65" customFormat="1" spans="1:5">
      <c r="A816" s="74" t="s">
        <v>649</v>
      </c>
      <c r="B816" s="79"/>
      <c r="C816" s="79"/>
      <c r="D816" s="81"/>
      <c r="E816" s="79"/>
    </row>
    <row r="817" s="65" customFormat="1" spans="1:5">
      <c r="A817" s="74" t="s">
        <v>650</v>
      </c>
      <c r="B817" s="79"/>
      <c r="C817" s="79"/>
      <c r="D817" s="81"/>
      <c r="E817" s="79"/>
    </row>
    <row r="818" s="65" customFormat="1" spans="1:5">
      <c r="A818" s="74" t="s">
        <v>651</v>
      </c>
      <c r="B818" s="79">
        <v>3383</v>
      </c>
      <c r="C818" s="79"/>
      <c r="D818" s="81"/>
      <c r="E818" s="79"/>
    </row>
    <row r="819" s="65" customFormat="1" spans="1:5">
      <c r="A819" s="74" t="s">
        <v>652</v>
      </c>
      <c r="B819" s="79"/>
      <c r="C819" s="79"/>
      <c r="D819" s="81"/>
      <c r="E819" s="79"/>
    </row>
    <row r="820" s="65" customFormat="1" spans="1:5">
      <c r="A820" s="74" t="s">
        <v>653</v>
      </c>
      <c r="B820" s="79">
        <v>50</v>
      </c>
      <c r="C820" s="79"/>
      <c r="D820" s="81"/>
      <c r="E820" s="79"/>
    </row>
    <row r="821" s="65" customFormat="1" spans="1:5">
      <c r="A821" s="74" t="s">
        <v>654</v>
      </c>
      <c r="B821" s="79"/>
      <c r="C821" s="79"/>
      <c r="D821" s="81"/>
      <c r="E821" s="79"/>
    </row>
    <row r="822" s="65" customFormat="1" spans="1:5">
      <c r="A822" s="74" t="s">
        <v>655</v>
      </c>
      <c r="B822" s="79">
        <v>443</v>
      </c>
      <c r="C822" s="79"/>
      <c r="D822" s="81"/>
      <c r="E822" s="79"/>
    </row>
    <row r="823" s="65" customFormat="1" spans="1:5">
      <c r="A823" s="74" t="s">
        <v>656</v>
      </c>
      <c r="B823" s="79"/>
      <c r="C823" s="79"/>
      <c r="D823" s="81"/>
      <c r="E823" s="79"/>
    </row>
    <row r="824" s="65" customFormat="1" spans="1:5">
      <c r="A824" s="74" t="s">
        <v>657</v>
      </c>
      <c r="B824" s="79"/>
      <c r="C824" s="79"/>
      <c r="D824" s="81"/>
      <c r="E824" s="79"/>
    </row>
    <row r="825" s="65" customFormat="1" spans="1:5">
      <c r="A825" s="74" t="s">
        <v>658</v>
      </c>
      <c r="B825" s="79">
        <v>57</v>
      </c>
      <c r="C825" s="79"/>
      <c r="D825" s="81"/>
      <c r="E825" s="79"/>
    </row>
    <row r="826" s="65" customFormat="1" spans="1:5">
      <c r="A826" s="74" t="s">
        <v>659</v>
      </c>
      <c r="B826" s="79">
        <v>1380</v>
      </c>
      <c r="C826" s="79">
        <v>370</v>
      </c>
      <c r="D826" s="81">
        <f t="shared" ref="D826:D828" si="23">C826/B826</f>
        <v>0.268115942028986</v>
      </c>
      <c r="E826" s="79"/>
    </row>
    <row r="827" s="65" customFormat="1" spans="1:5">
      <c r="A827" s="74" t="s">
        <v>660</v>
      </c>
      <c r="B827" s="79">
        <f>SUM(B828:B851)</f>
        <v>3776</v>
      </c>
      <c r="C827" s="79">
        <f>SUM(C828:C851)</f>
        <v>833</v>
      </c>
      <c r="D827" s="81">
        <f t="shared" si="23"/>
        <v>0.220603813559322</v>
      </c>
      <c r="E827" s="79"/>
    </row>
    <row r="828" s="65" customFormat="1" spans="1:5">
      <c r="A828" s="74" t="s">
        <v>620</v>
      </c>
      <c r="B828" s="79">
        <v>124</v>
      </c>
      <c r="C828" s="79">
        <v>106</v>
      </c>
      <c r="D828" s="81">
        <f t="shared" si="23"/>
        <v>0.854838709677419</v>
      </c>
      <c r="E828" s="79"/>
    </row>
    <row r="829" s="65" customFormat="1" spans="1:5">
      <c r="A829" s="74" t="s">
        <v>621</v>
      </c>
      <c r="B829" s="79"/>
      <c r="C829" s="79"/>
      <c r="D829" s="81"/>
      <c r="E829" s="79"/>
    </row>
    <row r="830" s="65" customFormat="1" spans="1:5">
      <c r="A830" s="74" t="s">
        <v>622</v>
      </c>
      <c r="B830" s="79"/>
      <c r="C830" s="79"/>
      <c r="D830" s="81"/>
      <c r="E830" s="79"/>
    </row>
    <row r="831" s="65" customFormat="1" spans="1:5">
      <c r="A831" s="74" t="s">
        <v>661</v>
      </c>
      <c r="B831" s="79">
        <v>589</v>
      </c>
      <c r="C831" s="79">
        <v>569</v>
      </c>
      <c r="D831" s="81">
        <f>C831/B831</f>
        <v>0.966044142614601</v>
      </c>
      <c r="E831" s="79"/>
    </row>
    <row r="832" s="65" customFormat="1" spans="1:5">
      <c r="A832" s="74" t="s">
        <v>662</v>
      </c>
      <c r="B832" s="79">
        <v>80</v>
      </c>
      <c r="C832" s="79"/>
      <c r="D832" s="81"/>
      <c r="E832" s="79"/>
    </row>
    <row r="833" s="65" customFormat="1" spans="1:5">
      <c r="A833" s="74" t="s">
        <v>663</v>
      </c>
      <c r="B833" s="79">
        <v>45</v>
      </c>
      <c r="C833" s="79"/>
      <c r="D833" s="81"/>
      <c r="E833" s="79"/>
    </row>
    <row r="834" s="65" customFormat="1" spans="1:5">
      <c r="A834" s="74" t="s">
        <v>664</v>
      </c>
      <c r="B834" s="79"/>
      <c r="C834" s="79"/>
      <c r="D834" s="81"/>
      <c r="E834" s="79"/>
    </row>
    <row r="835" s="65" customFormat="1" spans="1:5">
      <c r="A835" s="74" t="s">
        <v>665</v>
      </c>
      <c r="B835" s="79">
        <v>361</v>
      </c>
      <c r="C835" s="79"/>
      <c r="D835" s="81"/>
      <c r="E835" s="79"/>
    </row>
    <row r="836" s="65" customFormat="1" spans="1:5">
      <c r="A836" s="74" t="s">
        <v>666</v>
      </c>
      <c r="B836" s="79"/>
      <c r="C836" s="79"/>
      <c r="D836" s="81"/>
      <c r="E836" s="79"/>
    </row>
    <row r="837" s="65" customFormat="1" spans="1:5">
      <c r="A837" s="74" t="s">
        <v>667</v>
      </c>
      <c r="B837" s="79"/>
      <c r="C837" s="79"/>
      <c r="D837" s="81"/>
      <c r="E837" s="79"/>
    </row>
    <row r="838" s="65" customFormat="1" spans="1:5">
      <c r="A838" s="74" t="s">
        <v>668</v>
      </c>
      <c r="B838" s="79">
        <v>16</v>
      </c>
      <c r="C838" s="79"/>
      <c r="D838" s="81"/>
      <c r="E838" s="79"/>
    </row>
    <row r="839" s="65" customFormat="1" spans="1:5">
      <c r="A839" s="74" t="s">
        <v>669</v>
      </c>
      <c r="B839" s="79">
        <v>156</v>
      </c>
      <c r="C839" s="79">
        <v>158</v>
      </c>
      <c r="D839" s="81">
        <f>C839/B839</f>
        <v>1.01282051282051</v>
      </c>
      <c r="E839" s="79"/>
    </row>
    <row r="840" s="65" customFormat="1" spans="1:5">
      <c r="A840" s="74" t="s">
        <v>670</v>
      </c>
      <c r="B840" s="79"/>
      <c r="C840" s="79"/>
      <c r="D840" s="81"/>
      <c r="E840" s="79"/>
    </row>
    <row r="841" s="65" customFormat="1" spans="1:5">
      <c r="A841" s="74" t="s">
        <v>671</v>
      </c>
      <c r="B841" s="79"/>
      <c r="C841" s="79"/>
      <c r="D841" s="81"/>
      <c r="E841" s="79"/>
    </row>
    <row r="842" s="65" customFormat="1" spans="1:5">
      <c r="A842" s="74" t="s">
        <v>672</v>
      </c>
      <c r="B842" s="79"/>
      <c r="C842" s="79"/>
      <c r="D842" s="81"/>
      <c r="E842" s="79"/>
    </row>
    <row r="843" s="65" customFormat="1" spans="1:5">
      <c r="A843" s="74" t="s">
        <v>673</v>
      </c>
      <c r="B843" s="79"/>
      <c r="C843" s="79"/>
      <c r="D843" s="81"/>
      <c r="E843" s="79"/>
    </row>
    <row r="844" s="65" customFormat="1" spans="1:5">
      <c r="A844" s="74" t="s">
        <v>674</v>
      </c>
      <c r="B844" s="79"/>
      <c r="C844" s="79"/>
      <c r="D844" s="81"/>
      <c r="E844" s="79"/>
    </row>
    <row r="845" s="65" customFormat="1" spans="1:5">
      <c r="A845" s="74" t="s">
        <v>675</v>
      </c>
      <c r="B845" s="79">
        <v>160</v>
      </c>
      <c r="C845" s="79"/>
      <c r="D845" s="81"/>
      <c r="E845" s="79"/>
    </row>
    <row r="846" s="65" customFormat="1" spans="1:5">
      <c r="A846" s="74" t="s">
        <v>676</v>
      </c>
      <c r="B846" s="79"/>
      <c r="C846" s="79"/>
      <c r="D846" s="81"/>
      <c r="E846" s="79"/>
    </row>
    <row r="847" s="65" customFormat="1" spans="1:5">
      <c r="A847" s="74" t="s">
        <v>677</v>
      </c>
      <c r="B847" s="79"/>
      <c r="C847" s="79"/>
      <c r="D847" s="81"/>
      <c r="E847" s="79"/>
    </row>
    <row r="848" s="65" customFormat="1" spans="1:5">
      <c r="A848" s="74" t="s">
        <v>678</v>
      </c>
      <c r="B848" s="79"/>
      <c r="C848" s="79"/>
      <c r="D848" s="81"/>
      <c r="E848" s="79"/>
    </row>
    <row r="849" s="65" customFormat="1" spans="1:5">
      <c r="A849" s="74" t="s">
        <v>679</v>
      </c>
      <c r="B849" s="79"/>
      <c r="C849" s="79"/>
      <c r="D849" s="81"/>
      <c r="E849" s="79"/>
    </row>
    <row r="850" s="65" customFormat="1" spans="1:5">
      <c r="A850" s="74" t="s">
        <v>680</v>
      </c>
      <c r="B850" s="79"/>
      <c r="C850" s="79"/>
      <c r="D850" s="81"/>
      <c r="E850" s="79"/>
    </row>
    <row r="851" s="65" customFormat="1" spans="1:5">
      <c r="A851" s="74" t="s">
        <v>681</v>
      </c>
      <c r="B851" s="79">
        <v>2245</v>
      </c>
      <c r="C851" s="79"/>
      <c r="D851" s="81"/>
      <c r="E851" s="79"/>
    </row>
    <row r="852" s="65" customFormat="1" spans="1:5">
      <c r="A852" s="74" t="s">
        <v>682</v>
      </c>
      <c r="B852" s="79">
        <f>SUM(B853:B877)</f>
        <v>5528</v>
      </c>
      <c r="C852" s="79">
        <f>SUM(C853:C877)</f>
        <v>1774</v>
      </c>
      <c r="D852" s="81">
        <f>C852/B852</f>
        <v>0.320911722141823</v>
      </c>
      <c r="E852" s="79"/>
    </row>
    <row r="853" s="65" customFormat="1" spans="1:5">
      <c r="A853" s="74" t="s">
        <v>620</v>
      </c>
      <c r="B853" s="79">
        <v>1742</v>
      </c>
      <c r="C853" s="79">
        <v>1774</v>
      </c>
      <c r="D853" s="81">
        <f>C853/B853</f>
        <v>1.01836969001148</v>
      </c>
      <c r="E853" s="79"/>
    </row>
    <row r="854" s="65" customFormat="1" spans="1:5">
      <c r="A854" s="74" t="s">
        <v>621</v>
      </c>
      <c r="B854" s="79"/>
      <c r="C854" s="79"/>
      <c r="D854" s="81"/>
      <c r="E854" s="79"/>
    </row>
    <row r="855" s="65" customFormat="1" spans="1:5">
      <c r="A855" s="74" t="s">
        <v>622</v>
      </c>
      <c r="B855" s="79"/>
      <c r="C855" s="79"/>
      <c r="D855" s="81"/>
      <c r="E855" s="79"/>
    </row>
    <row r="856" s="65" customFormat="1" spans="1:5">
      <c r="A856" s="74" t="s">
        <v>683</v>
      </c>
      <c r="B856" s="79"/>
      <c r="C856" s="79"/>
      <c r="D856" s="81"/>
      <c r="E856" s="79"/>
    </row>
    <row r="857" s="65" customFormat="1" spans="1:5">
      <c r="A857" s="74" t="s">
        <v>684</v>
      </c>
      <c r="B857" s="79">
        <v>1353</v>
      </c>
      <c r="C857" s="79"/>
      <c r="D857" s="81"/>
      <c r="E857" s="79"/>
    </row>
    <row r="858" s="65" customFormat="1" spans="1:5">
      <c r="A858" s="74" t="s">
        <v>685</v>
      </c>
      <c r="B858" s="79"/>
      <c r="C858" s="79"/>
      <c r="D858" s="81"/>
      <c r="E858" s="79"/>
    </row>
    <row r="859" s="65" customFormat="1" spans="1:5">
      <c r="A859" s="74" t="s">
        <v>686</v>
      </c>
      <c r="B859" s="79"/>
      <c r="C859" s="79"/>
      <c r="D859" s="81"/>
      <c r="E859" s="79"/>
    </row>
    <row r="860" s="65" customFormat="1" spans="1:5">
      <c r="A860" s="74" t="s">
        <v>687</v>
      </c>
      <c r="B860" s="79"/>
      <c r="C860" s="79"/>
      <c r="D860" s="81"/>
      <c r="E860" s="79"/>
    </row>
    <row r="861" s="65" customFormat="1" spans="1:5">
      <c r="A861" s="74" t="s">
        <v>688</v>
      </c>
      <c r="B861" s="79"/>
      <c r="C861" s="79"/>
      <c r="D861" s="81"/>
      <c r="E861" s="79"/>
    </row>
    <row r="862" s="65" customFormat="1" spans="1:5">
      <c r="A862" s="74" t="s">
        <v>689</v>
      </c>
      <c r="B862" s="79"/>
      <c r="C862" s="79"/>
      <c r="D862" s="81"/>
      <c r="E862" s="79"/>
    </row>
    <row r="863" s="65" customFormat="1" spans="1:5">
      <c r="A863" s="74" t="s">
        <v>690</v>
      </c>
      <c r="B863" s="79">
        <v>245</v>
      </c>
      <c r="C863" s="79"/>
      <c r="D863" s="81"/>
      <c r="E863" s="79"/>
    </row>
    <row r="864" s="65" customFormat="1" spans="1:5">
      <c r="A864" s="74" t="s">
        <v>691</v>
      </c>
      <c r="B864" s="79"/>
      <c r="C864" s="79"/>
      <c r="D864" s="81"/>
      <c r="E864" s="79"/>
    </row>
    <row r="865" s="65" customFormat="1" spans="1:5">
      <c r="A865" s="74" t="s">
        <v>692</v>
      </c>
      <c r="B865" s="79"/>
      <c r="C865" s="79"/>
      <c r="D865" s="81"/>
      <c r="E865" s="79"/>
    </row>
    <row r="866" s="65" customFormat="1" spans="1:5">
      <c r="A866" s="74" t="s">
        <v>693</v>
      </c>
      <c r="B866" s="79">
        <v>76</v>
      </c>
      <c r="C866" s="79"/>
      <c r="D866" s="81"/>
      <c r="E866" s="79"/>
    </row>
    <row r="867" s="65" customFormat="1" spans="1:5">
      <c r="A867" s="74" t="s">
        <v>694</v>
      </c>
      <c r="B867" s="79"/>
      <c r="C867" s="79"/>
      <c r="D867" s="81"/>
      <c r="E867" s="79"/>
    </row>
    <row r="868" s="65" customFormat="1" spans="1:5">
      <c r="A868" s="74" t="s">
        <v>695</v>
      </c>
      <c r="B868" s="79">
        <v>768</v>
      </c>
      <c r="C868" s="79"/>
      <c r="D868" s="81"/>
      <c r="E868" s="79"/>
    </row>
    <row r="869" s="65" customFormat="1" spans="1:5">
      <c r="A869" s="74" t="s">
        <v>696</v>
      </c>
      <c r="B869" s="79"/>
      <c r="C869" s="79"/>
      <c r="D869" s="81"/>
      <c r="E869" s="79"/>
    </row>
    <row r="870" s="65" customFormat="1" spans="1:5">
      <c r="A870" s="74" t="s">
        <v>697</v>
      </c>
      <c r="B870" s="79"/>
      <c r="C870" s="79"/>
      <c r="D870" s="81"/>
      <c r="E870" s="79"/>
    </row>
    <row r="871" s="65" customFormat="1" spans="1:5">
      <c r="A871" s="74" t="s">
        <v>698</v>
      </c>
      <c r="B871" s="79"/>
      <c r="C871" s="79"/>
      <c r="D871" s="81"/>
      <c r="E871" s="79"/>
    </row>
    <row r="872" s="65" customFormat="1" spans="1:5">
      <c r="A872" s="74" t="s">
        <v>699</v>
      </c>
      <c r="B872" s="79"/>
      <c r="C872" s="79"/>
      <c r="D872" s="81"/>
      <c r="E872" s="79"/>
    </row>
    <row r="873" s="65" customFormat="1" spans="1:5">
      <c r="A873" s="74" t="s">
        <v>700</v>
      </c>
      <c r="B873" s="79"/>
      <c r="C873" s="79"/>
      <c r="D873" s="81"/>
      <c r="E873" s="79"/>
    </row>
    <row r="874" s="65" customFormat="1" spans="1:5">
      <c r="A874" s="74" t="s">
        <v>673</v>
      </c>
      <c r="B874" s="79"/>
      <c r="C874" s="79"/>
      <c r="D874" s="81"/>
      <c r="E874" s="79"/>
    </row>
    <row r="875" s="65" customFormat="1" spans="1:5">
      <c r="A875" s="74" t="s">
        <v>701</v>
      </c>
      <c r="B875" s="79"/>
      <c r="C875" s="79"/>
      <c r="D875" s="81"/>
      <c r="E875" s="79"/>
    </row>
    <row r="876" s="65" customFormat="1" spans="1:5">
      <c r="A876" s="74" t="s">
        <v>702</v>
      </c>
      <c r="B876" s="79"/>
      <c r="C876" s="79"/>
      <c r="D876" s="81"/>
      <c r="E876" s="79"/>
    </row>
    <row r="877" s="65" customFormat="1" spans="1:5">
      <c r="A877" s="74" t="s">
        <v>703</v>
      </c>
      <c r="B877" s="79">
        <v>1344</v>
      </c>
      <c r="C877" s="79"/>
      <c r="D877" s="81"/>
      <c r="E877" s="79"/>
    </row>
    <row r="878" s="65" customFormat="1" spans="1:5">
      <c r="A878" s="74" t="s">
        <v>704</v>
      </c>
      <c r="B878" s="79">
        <f>SUM(B879:B888)</f>
        <v>0</v>
      </c>
      <c r="C878" s="79">
        <f>SUM(C879:C888)</f>
        <v>0</v>
      </c>
      <c r="D878" s="81"/>
      <c r="E878" s="79"/>
    </row>
    <row r="879" s="65" customFormat="1" spans="1:5">
      <c r="A879" s="74" t="s">
        <v>620</v>
      </c>
      <c r="B879" s="79"/>
      <c r="C879" s="79"/>
      <c r="D879" s="81"/>
      <c r="E879" s="79"/>
    </row>
    <row r="880" s="65" customFormat="1" spans="1:5">
      <c r="A880" s="74" t="s">
        <v>621</v>
      </c>
      <c r="B880" s="79"/>
      <c r="C880" s="79"/>
      <c r="D880" s="81"/>
      <c r="E880" s="79"/>
    </row>
    <row r="881" s="65" customFormat="1" spans="1:5">
      <c r="A881" s="74" t="s">
        <v>622</v>
      </c>
      <c r="B881" s="79"/>
      <c r="C881" s="79"/>
      <c r="D881" s="81"/>
      <c r="E881" s="79"/>
    </row>
    <row r="882" s="65" customFormat="1" spans="1:5">
      <c r="A882" s="74" t="s">
        <v>705</v>
      </c>
      <c r="B882" s="79"/>
      <c r="C882" s="79"/>
      <c r="D882" s="81"/>
      <c r="E882" s="79"/>
    </row>
    <row r="883" s="65" customFormat="1" spans="1:5">
      <c r="A883" s="74" t="s">
        <v>706</v>
      </c>
      <c r="B883" s="79"/>
      <c r="C883" s="79"/>
      <c r="D883" s="81"/>
      <c r="E883" s="79"/>
    </row>
    <row r="884" s="65" customFormat="1" spans="1:5">
      <c r="A884" s="74" t="s">
        <v>707</v>
      </c>
      <c r="B884" s="79"/>
      <c r="C884" s="79"/>
      <c r="D884" s="81"/>
      <c r="E884" s="79"/>
    </row>
    <row r="885" s="65" customFormat="1" spans="1:5">
      <c r="A885" s="74" t="s">
        <v>708</v>
      </c>
      <c r="B885" s="79"/>
      <c r="C885" s="79"/>
      <c r="D885" s="81"/>
      <c r="E885" s="79"/>
    </row>
    <row r="886" s="65" customFormat="1" spans="1:5">
      <c r="A886" s="74" t="s">
        <v>709</v>
      </c>
      <c r="B886" s="79"/>
      <c r="C886" s="79"/>
      <c r="D886" s="81"/>
      <c r="E886" s="79"/>
    </row>
    <row r="887" s="65" customFormat="1" spans="1:5">
      <c r="A887" s="74" t="s">
        <v>710</v>
      </c>
      <c r="B887" s="79"/>
      <c r="C887" s="79"/>
      <c r="D887" s="81"/>
      <c r="E887" s="79"/>
    </row>
    <row r="888" s="65" customFormat="1" spans="1:5">
      <c r="A888" s="74" t="s">
        <v>711</v>
      </c>
      <c r="B888" s="79"/>
      <c r="C888" s="79"/>
      <c r="D888" s="81"/>
      <c r="E888" s="79"/>
    </row>
    <row r="889" s="65" customFormat="1" spans="1:5">
      <c r="A889" s="74" t="s">
        <v>712</v>
      </c>
      <c r="B889" s="79">
        <f>SUM(B890:B899)</f>
        <v>399</v>
      </c>
      <c r="C889" s="79">
        <f>SUM(C890:C899)</f>
        <v>0</v>
      </c>
      <c r="D889" s="81"/>
      <c r="E889" s="79"/>
    </row>
    <row r="890" s="65" customFormat="1" spans="1:5">
      <c r="A890" s="74" t="s">
        <v>620</v>
      </c>
      <c r="B890" s="79"/>
      <c r="C890" s="79"/>
      <c r="D890" s="81"/>
      <c r="E890" s="79"/>
    </row>
    <row r="891" s="65" customFormat="1" spans="1:5">
      <c r="A891" s="74" t="s">
        <v>621</v>
      </c>
      <c r="B891" s="79">
        <v>8</v>
      </c>
      <c r="C891" s="79"/>
      <c r="D891" s="81"/>
      <c r="E891" s="79"/>
    </row>
    <row r="892" s="65" customFormat="1" spans="1:5">
      <c r="A892" s="74" t="s">
        <v>622</v>
      </c>
      <c r="B892" s="79"/>
      <c r="C892" s="79"/>
      <c r="D892" s="81"/>
      <c r="E892" s="79"/>
    </row>
    <row r="893" s="65" customFormat="1" spans="1:5">
      <c r="A893" s="74" t="s">
        <v>713</v>
      </c>
      <c r="B893" s="79">
        <v>50</v>
      </c>
      <c r="C893" s="79"/>
      <c r="D893" s="81"/>
      <c r="E893" s="79"/>
    </row>
    <row r="894" s="65" customFormat="1" spans="1:5">
      <c r="A894" s="74" t="s">
        <v>714</v>
      </c>
      <c r="B894" s="79"/>
      <c r="C894" s="79"/>
      <c r="D894" s="81"/>
      <c r="E894" s="79"/>
    </row>
    <row r="895" s="65" customFormat="1" spans="1:5">
      <c r="A895" s="74" t="s">
        <v>715</v>
      </c>
      <c r="B895" s="79"/>
      <c r="C895" s="79"/>
      <c r="D895" s="81"/>
      <c r="E895" s="79"/>
    </row>
    <row r="896" s="65" customFormat="1" spans="1:5">
      <c r="A896" s="74" t="s">
        <v>716</v>
      </c>
      <c r="B896" s="79"/>
      <c r="C896" s="79"/>
      <c r="D896" s="81"/>
      <c r="E896" s="79"/>
    </row>
    <row r="897" s="65" customFormat="1" spans="1:5">
      <c r="A897" s="74" t="s">
        <v>717</v>
      </c>
      <c r="B897" s="79"/>
      <c r="C897" s="79"/>
      <c r="D897" s="81"/>
      <c r="E897" s="79"/>
    </row>
    <row r="898" s="65" customFormat="1" spans="1:5">
      <c r="A898" s="74" t="s">
        <v>718</v>
      </c>
      <c r="B898" s="79"/>
      <c r="C898" s="79"/>
      <c r="D898" s="81"/>
      <c r="E898" s="79"/>
    </row>
    <row r="899" s="65" customFormat="1" spans="1:5">
      <c r="A899" s="74" t="s">
        <v>719</v>
      </c>
      <c r="B899" s="79">
        <v>341</v>
      </c>
      <c r="C899" s="79"/>
      <c r="D899" s="81"/>
      <c r="E899" s="79"/>
    </row>
    <row r="900" s="65" customFormat="1" spans="1:5">
      <c r="A900" s="74" t="s">
        <v>720</v>
      </c>
      <c r="B900" s="79">
        <f>SUM(B901:B905)</f>
        <v>723</v>
      </c>
      <c r="C900" s="79">
        <f>SUM(C901:C905)</f>
        <v>39</v>
      </c>
      <c r="D900" s="81">
        <f>C900/B900</f>
        <v>0.0539419087136929</v>
      </c>
      <c r="E900" s="79"/>
    </row>
    <row r="901" s="65" customFormat="1" spans="1:5">
      <c r="A901" s="74" t="s">
        <v>721</v>
      </c>
      <c r="B901" s="79">
        <v>34</v>
      </c>
      <c r="C901" s="79">
        <v>39</v>
      </c>
      <c r="D901" s="81">
        <f>C901/B901</f>
        <v>1.14705882352941</v>
      </c>
      <c r="E901" s="79"/>
    </row>
    <row r="902" s="65" customFormat="1" spans="1:5">
      <c r="A902" s="74" t="s">
        <v>722</v>
      </c>
      <c r="B902" s="79">
        <v>289</v>
      </c>
      <c r="C902" s="79"/>
      <c r="D902" s="81"/>
      <c r="E902" s="79"/>
    </row>
    <row r="903" s="65" customFormat="1" spans="1:5">
      <c r="A903" s="74" t="s">
        <v>723</v>
      </c>
      <c r="B903" s="79"/>
      <c r="C903" s="79"/>
      <c r="D903" s="81"/>
      <c r="E903" s="79"/>
    </row>
    <row r="904" s="65" customFormat="1" spans="1:5">
      <c r="A904" s="74" t="s">
        <v>724</v>
      </c>
      <c r="B904" s="79"/>
      <c r="C904" s="79"/>
      <c r="D904" s="81"/>
      <c r="E904" s="79"/>
    </row>
    <row r="905" s="65" customFormat="1" spans="1:5">
      <c r="A905" s="74" t="s">
        <v>725</v>
      </c>
      <c r="B905" s="79">
        <v>400</v>
      </c>
      <c r="C905" s="79"/>
      <c r="D905" s="81"/>
      <c r="E905" s="79"/>
    </row>
    <row r="906" s="65" customFormat="1" spans="1:5">
      <c r="A906" s="74" t="s">
        <v>726</v>
      </c>
      <c r="B906" s="79">
        <f>SUM(B907:B912)</f>
        <v>1868</v>
      </c>
      <c r="C906" s="79">
        <f>SUM(C907:C912)</f>
        <v>0</v>
      </c>
      <c r="D906" s="81"/>
      <c r="E906" s="79"/>
    </row>
    <row r="907" s="65" customFormat="1" spans="1:5">
      <c r="A907" s="74" t="s">
        <v>727</v>
      </c>
      <c r="B907" s="79">
        <v>62</v>
      </c>
      <c r="C907" s="79"/>
      <c r="D907" s="81"/>
      <c r="E907" s="79"/>
    </row>
    <row r="908" s="65" customFormat="1" spans="1:5">
      <c r="A908" s="74" t="s">
        <v>728</v>
      </c>
      <c r="B908" s="79"/>
      <c r="C908" s="79"/>
      <c r="D908" s="81"/>
      <c r="E908" s="79"/>
    </row>
    <row r="909" s="65" customFormat="1" spans="1:5">
      <c r="A909" s="74" t="s">
        <v>729</v>
      </c>
      <c r="B909" s="79">
        <v>1805</v>
      </c>
      <c r="C909" s="79"/>
      <c r="D909" s="81"/>
      <c r="E909" s="79"/>
    </row>
    <row r="910" s="65" customFormat="1" spans="1:5">
      <c r="A910" s="74" t="s">
        <v>730</v>
      </c>
      <c r="B910" s="79"/>
      <c r="C910" s="79"/>
      <c r="D910" s="81"/>
      <c r="E910" s="79"/>
    </row>
    <row r="911" s="65" customFormat="1" spans="1:5">
      <c r="A911" s="74" t="s">
        <v>731</v>
      </c>
      <c r="B911" s="79"/>
      <c r="C911" s="79"/>
      <c r="D911" s="81"/>
      <c r="E911" s="79"/>
    </row>
    <row r="912" s="65" customFormat="1" spans="1:5">
      <c r="A912" s="74" t="s">
        <v>732</v>
      </c>
      <c r="B912" s="79">
        <v>1</v>
      </c>
      <c r="C912" s="79"/>
      <c r="D912" s="81"/>
      <c r="E912" s="79"/>
    </row>
    <row r="913" s="65" customFormat="1" spans="1:5">
      <c r="A913" s="74" t="s">
        <v>733</v>
      </c>
      <c r="B913" s="79">
        <f>SUM(B914:B919)</f>
        <v>1863</v>
      </c>
      <c r="C913" s="79">
        <f>SUM(C914:C919)</f>
        <v>0</v>
      </c>
      <c r="D913" s="81"/>
      <c r="E913" s="79"/>
    </row>
    <row r="914" s="65" customFormat="1" spans="1:5">
      <c r="A914" s="74" t="s">
        <v>734</v>
      </c>
      <c r="B914" s="79"/>
      <c r="C914" s="79"/>
      <c r="D914" s="81"/>
      <c r="E914" s="79"/>
    </row>
    <row r="915" s="65" customFormat="1" spans="1:5">
      <c r="A915" s="74" t="s">
        <v>735</v>
      </c>
      <c r="B915" s="79"/>
      <c r="C915" s="79"/>
      <c r="D915" s="81"/>
      <c r="E915" s="79"/>
    </row>
    <row r="916" s="65" customFormat="1" spans="1:5">
      <c r="A916" s="74" t="s">
        <v>736</v>
      </c>
      <c r="B916" s="79">
        <v>1429</v>
      </c>
      <c r="C916" s="79"/>
      <c r="D916" s="81"/>
      <c r="E916" s="79"/>
    </row>
    <row r="917" s="65" customFormat="1" spans="1:5">
      <c r="A917" s="74" t="s">
        <v>737</v>
      </c>
      <c r="B917" s="79"/>
      <c r="C917" s="79"/>
      <c r="D917" s="81"/>
      <c r="E917" s="79"/>
    </row>
    <row r="918" s="65" customFormat="1" spans="1:5">
      <c r="A918" s="74" t="s">
        <v>738</v>
      </c>
      <c r="B918" s="79"/>
      <c r="C918" s="79"/>
      <c r="D918" s="81"/>
      <c r="E918" s="79"/>
    </row>
    <row r="919" s="65" customFormat="1" spans="1:5">
      <c r="A919" s="74" t="s">
        <v>739</v>
      </c>
      <c r="B919" s="79">
        <v>434</v>
      </c>
      <c r="C919" s="79"/>
      <c r="D919" s="81"/>
      <c r="E919" s="79"/>
    </row>
    <row r="920" s="65" customFormat="1" spans="1:5">
      <c r="A920" s="74" t="s">
        <v>740</v>
      </c>
      <c r="B920" s="79">
        <f>SUM(B921:B922)</f>
        <v>0</v>
      </c>
      <c r="C920" s="79">
        <f>SUM(C921:C922)</f>
        <v>0</v>
      </c>
      <c r="D920" s="81"/>
      <c r="E920" s="79"/>
    </row>
    <row r="921" s="65" customFormat="1" spans="1:5">
      <c r="A921" s="74" t="s">
        <v>741</v>
      </c>
      <c r="B921" s="79"/>
      <c r="C921" s="79"/>
      <c r="D921" s="81"/>
      <c r="E921" s="79"/>
    </row>
    <row r="922" s="65" customFormat="1" spans="1:5">
      <c r="A922" s="74" t="s">
        <v>742</v>
      </c>
      <c r="B922" s="79"/>
      <c r="C922" s="79"/>
      <c r="D922" s="81"/>
      <c r="E922" s="79"/>
    </row>
    <row r="923" s="65" customFormat="1" spans="1:5">
      <c r="A923" s="74" t="s">
        <v>743</v>
      </c>
      <c r="B923" s="79">
        <f>SUM(B924:B925)</f>
        <v>0</v>
      </c>
      <c r="C923" s="79">
        <f>SUM(C924:C925)</f>
        <v>0</v>
      </c>
      <c r="D923" s="81"/>
      <c r="E923" s="79"/>
    </row>
    <row r="924" s="65" customFormat="1" spans="1:5">
      <c r="A924" s="74" t="s">
        <v>744</v>
      </c>
      <c r="B924" s="79"/>
      <c r="C924" s="79"/>
      <c r="D924" s="81"/>
      <c r="E924" s="79"/>
    </row>
    <row r="925" s="65" customFormat="1" spans="1:5">
      <c r="A925" s="74" t="s">
        <v>745</v>
      </c>
      <c r="B925" s="79"/>
      <c r="C925" s="79"/>
      <c r="D925" s="81"/>
      <c r="E925" s="79"/>
    </row>
    <row r="926" s="65" customFormat="1" spans="1:5">
      <c r="A926" s="74" t="s">
        <v>746</v>
      </c>
      <c r="B926" s="79">
        <f>SUM(B927,B950,B960,B970,B975,B982,B987)</f>
        <v>6765</v>
      </c>
      <c r="C926" s="79">
        <f>SUM(C927,C950,C960,C970,C975,C982,C987)</f>
        <v>897</v>
      </c>
      <c r="D926" s="81">
        <f t="shared" ref="D926:D928" si="24">C926/B926</f>
        <v>0.132594235033259</v>
      </c>
      <c r="E926" s="79"/>
    </row>
    <row r="927" s="65" customFormat="1" spans="1:5">
      <c r="A927" s="74" t="s">
        <v>747</v>
      </c>
      <c r="B927" s="79">
        <f>SUM(B928:B949)</f>
        <v>1858</v>
      </c>
      <c r="C927" s="79">
        <f>SUM(C928:C949)</f>
        <v>897</v>
      </c>
      <c r="D927" s="81">
        <f t="shared" si="24"/>
        <v>0.482777179763186</v>
      </c>
      <c r="E927" s="79"/>
    </row>
    <row r="928" s="65" customFormat="1" spans="1:5">
      <c r="A928" s="74" t="s">
        <v>620</v>
      </c>
      <c r="B928" s="79">
        <v>167</v>
      </c>
      <c r="C928" s="79">
        <v>187</v>
      </c>
      <c r="D928" s="81">
        <f t="shared" si="24"/>
        <v>1.11976047904192</v>
      </c>
      <c r="E928" s="79"/>
    </row>
    <row r="929" s="65" customFormat="1" spans="1:5">
      <c r="A929" s="74" t="s">
        <v>621</v>
      </c>
      <c r="B929" s="79"/>
      <c r="C929" s="79"/>
      <c r="D929" s="81"/>
      <c r="E929" s="79"/>
    </row>
    <row r="930" s="65" customFormat="1" spans="1:5">
      <c r="A930" s="74" t="s">
        <v>622</v>
      </c>
      <c r="B930" s="79"/>
      <c r="C930" s="79"/>
      <c r="D930" s="81"/>
      <c r="E930" s="79"/>
    </row>
    <row r="931" s="65" customFormat="1" spans="1:5">
      <c r="A931" s="74" t="s">
        <v>748</v>
      </c>
      <c r="B931" s="79">
        <v>200</v>
      </c>
      <c r="C931" s="79">
        <v>660</v>
      </c>
      <c r="D931" s="81">
        <f>C931/B931</f>
        <v>3.3</v>
      </c>
      <c r="E931" s="79"/>
    </row>
    <row r="932" s="65" customFormat="1" spans="1:5">
      <c r="A932" s="74" t="s">
        <v>749</v>
      </c>
      <c r="B932" s="79">
        <v>150</v>
      </c>
      <c r="C932" s="79">
        <v>50</v>
      </c>
      <c r="D932" s="81">
        <f>C932/B932</f>
        <v>0.333333333333333</v>
      </c>
      <c r="E932" s="79"/>
    </row>
    <row r="933" s="65" customFormat="1" spans="1:5">
      <c r="A933" s="74" t="s">
        <v>750</v>
      </c>
      <c r="B933" s="79"/>
      <c r="C933" s="79"/>
      <c r="D933" s="81"/>
      <c r="E933" s="79"/>
    </row>
    <row r="934" s="65" customFormat="1" spans="1:5">
      <c r="A934" s="74" t="s">
        <v>751</v>
      </c>
      <c r="B934" s="79"/>
      <c r="C934" s="79"/>
      <c r="D934" s="81"/>
      <c r="E934" s="79"/>
    </row>
    <row r="935" s="65" customFormat="1" spans="1:5">
      <c r="A935" s="74" t="s">
        <v>752</v>
      </c>
      <c r="B935" s="79"/>
      <c r="C935" s="79"/>
      <c r="D935" s="81"/>
      <c r="E935" s="79"/>
    </row>
    <row r="936" s="65" customFormat="1" spans="1:5">
      <c r="A936" s="74" t="s">
        <v>753</v>
      </c>
      <c r="B936" s="79"/>
      <c r="C936" s="79"/>
      <c r="D936" s="81"/>
      <c r="E936" s="79"/>
    </row>
    <row r="937" s="65" customFormat="1" spans="1:5">
      <c r="A937" s="74" t="s">
        <v>754</v>
      </c>
      <c r="B937" s="79"/>
      <c r="C937" s="79"/>
      <c r="D937" s="81"/>
      <c r="E937" s="79"/>
    </row>
    <row r="938" s="65" customFormat="1" spans="1:5">
      <c r="A938" s="74" t="s">
        <v>755</v>
      </c>
      <c r="B938" s="79"/>
      <c r="C938" s="79"/>
      <c r="D938" s="81"/>
      <c r="E938" s="79"/>
    </row>
    <row r="939" s="65" customFormat="1" spans="1:5">
      <c r="A939" s="74" t="s">
        <v>756</v>
      </c>
      <c r="B939" s="79"/>
      <c r="C939" s="79"/>
      <c r="D939" s="81"/>
      <c r="E939" s="79"/>
    </row>
    <row r="940" s="65" customFormat="1" spans="1:5">
      <c r="A940" s="74" t="s">
        <v>757</v>
      </c>
      <c r="B940" s="79"/>
      <c r="C940" s="79"/>
      <c r="D940" s="81"/>
      <c r="E940" s="79"/>
    </row>
    <row r="941" s="65" customFormat="1" spans="1:5">
      <c r="A941" s="74" t="s">
        <v>758</v>
      </c>
      <c r="B941" s="79"/>
      <c r="C941" s="79"/>
      <c r="D941" s="81"/>
      <c r="E941" s="79"/>
    </row>
    <row r="942" s="65" customFormat="1" spans="1:5">
      <c r="A942" s="74" t="s">
        <v>759</v>
      </c>
      <c r="B942" s="79"/>
      <c r="C942" s="79"/>
      <c r="D942" s="81"/>
      <c r="E942" s="79"/>
    </row>
    <row r="943" s="65" customFormat="1" spans="1:5">
      <c r="A943" s="74" t="s">
        <v>760</v>
      </c>
      <c r="B943" s="79"/>
      <c r="C943" s="79"/>
      <c r="D943" s="81"/>
      <c r="E943" s="79"/>
    </row>
    <row r="944" s="65" customFormat="1" spans="1:5">
      <c r="A944" s="74" t="s">
        <v>761</v>
      </c>
      <c r="B944" s="79"/>
      <c r="C944" s="79"/>
      <c r="D944" s="81"/>
      <c r="E944" s="79"/>
    </row>
    <row r="945" s="65" customFormat="1" spans="1:5">
      <c r="A945" s="74" t="s">
        <v>762</v>
      </c>
      <c r="B945" s="79"/>
      <c r="C945" s="79"/>
      <c r="D945" s="81"/>
      <c r="E945" s="79"/>
    </row>
    <row r="946" s="65" customFormat="1" spans="1:5">
      <c r="A946" s="74" t="s">
        <v>763</v>
      </c>
      <c r="B946" s="79"/>
      <c r="C946" s="79"/>
      <c r="D946" s="81"/>
      <c r="E946" s="79"/>
    </row>
    <row r="947" s="65" customFormat="1" spans="1:5">
      <c r="A947" s="74" t="s">
        <v>764</v>
      </c>
      <c r="B947" s="79"/>
      <c r="C947" s="79"/>
      <c r="D947" s="81"/>
      <c r="E947" s="79"/>
    </row>
    <row r="948" s="65" customFormat="1" spans="1:5">
      <c r="A948" s="74" t="s">
        <v>765</v>
      </c>
      <c r="B948" s="79"/>
      <c r="C948" s="79"/>
      <c r="D948" s="81"/>
      <c r="E948" s="79"/>
    </row>
    <row r="949" s="65" customFormat="1" spans="1:5">
      <c r="A949" s="74" t="s">
        <v>766</v>
      </c>
      <c r="B949" s="79">
        <v>1341</v>
      </c>
      <c r="C949" s="79"/>
      <c r="D949" s="81"/>
      <c r="E949" s="79"/>
    </row>
    <row r="950" s="65" customFormat="1" spans="1:5">
      <c r="A950" s="74" t="s">
        <v>767</v>
      </c>
      <c r="B950" s="79">
        <f>SUM(B951:B959)</f>
        <v>0</v>
      </c>
      <c r="C950" s="79">
        <f>SUM(C951:C959)</f>
        <v>0</v>
      </c>
      <c r="D950" s="81"/>
      <c r="E950" s="79"/>
    </row>
    <row r="951" s="65" customFormat="1" spans="1:5">
      <c r="A951" s="74" t="s">
        <v>620</v>
      </c>
      <c r="B951" s="79"/>
      <c r="C951" s="79"/>
      <c r="D951" s="81"/>
      <c r="E951" s="79"/>
    </row>
    <row r="952" s="65" customFormat="1" spans="1:5">
      <c r="A952" s="74" t="s">
        <v>621</v>
      </c>
      <c r="B952" s="79"/>
      <c r="C952" s="79"/>
      <c r="D952" s="81"/>
      <c r="E952" s="79"/>
    </row>
    <row r="953" s="65" customFormat="1" spans="1:5">
      <c r="A953" s="74" t="s">
        <v>622</v>
      </c>
      <c r="B953" s="79"/>
      <c r="C953" s="79"/>
      <c r="D953" s="81"/>
      <c r="E953" s="79"/>
    </row>
    <row r="954" s="65" customFormat="1" spans="1:5">
      <c r="A954" s="74" t="s">
        <v>768</v>
      </c>
      <c r="B954" s="79"/>
      <c r="C954" s="79"/>
      <c r="D954" s="81"/>
      <c r="E954" s="79"/>
    </row>
    <row r="955" s="65" customFormat="1" spans="1:5">
      <c r="A955" s="74" t="s">
        <v>769</v>
      </c>
      <c r="B955" s="79"/>
      <c r="C955" s="79"/>
      <c r="D955" s="81"/>
      <c r="E955" s="79"/>
    </row>
    <row r="956" s="65" customFormat="1" spans="1:5">
      <c r="A956" s="74" t="s">
        <v>770</v>
      </c>
      <c r="B956" s="79"/>
      <c r="C956" s="79"/>
      <c r="D956" s="81"/>
      <c r="E956" s="79"/>
    </row>
    <row r="957" s="65" customFormat="1" spans="1:5">
      <c r="A957" s="74" t="s">
        <v>771</v>
      </c>
      <c r="B957" s="79"/>
      <c r="C957" s="79"/>
      <c r="D957" s="81"/>
      <c r="E957" s="79"/>
    </row>
    <row r="958" s="65" customFormat="1" spans="1:5">
      <c r="A958" s="74" t="s">
        <v>772</v>
      </c>
      <c r="B958" s="79"/>
      <c r="C958" s="79"/>
      <c r="D958" s="81"/>
      <c r="E958" s="79"/>
    </row>
    <row r="959" s="65" customFormat="1" spans="1:5">
      <c r="A959" s="74" t="s">
        <v>773</v>
      </c>
      <c r="B959" s="79"/>
      <c r="C959" s="79"/>
      <c r="D959" s="81"/>
      <c r="E959" s="79"/>
    </row>
    <row r="960" s="65" customFormat="1" spans="1:5">
      <c r="A960" s="74" t="s">
        <v>774</v>
      </c>
      <c r="B960" s="79">
        <f>SUM(B961:B969)</f>
        <v>221</v>
      </c>
      <c r="C960" s="79">
        <f>SUM(C961:C969)</f>
        <v>0</v>
      </c>
      <c r="D960" s="81"/>
      <c r="E960" s="79"/>
    </row>
    <row r="961" s="65" customFormat="1" spans="1:5">
      <c r="A961" s="74" t="s">
        <v>620</v>
      </c>
      <c r="B961" s="79"/>
      <c r="C961" s="79"/>
      <c r="D961" s="81"/>
      <c r="E961" s="79"/>
    </row>
    <row r="962" s="65" customFormat="1" spans="1:5">
      <c r="A962" s="74" t="s">
        <v>621</v>
      </c>
      <c r="B962" s="79"/>
      <c r="C962" s="79"/>
      <c r="D962" s="81"/>
      <c r="E962" s="79"/>
    </row>
    <row r="963" s="65" customFormat="1" spans="1:5">
      <c r="A963" s="74" t="s">
        <v>622</v>
      </c>
      <c r="B963" s="79"/>
      <c r="C963" s="79"/>
      <c r="D963" s="81"/>
      <c r="E963" s="79"/>
    </row>
    <row r="964" s="65" customFormat="1" spans="1:5">
      <c r="A964" s="74" t="s">
        <v>775</v>
      </c>
      <c r="B964" s="79">
        <v>221</v>
      </c>
      <c r="C964" s="79"/>
      <c r="D964" s="81"/>
      <c r="E964" s="79"/>
    </row>
    <row r="965" s="65" customFormat="1" spans="1:5">
      <c r="A965" s="74" t="s">
        <v>776</v>
      </c>
      <c r="B965" s="79"/>
      <c r="C965" s="79"/>
      <c r="D965" s="81"/>
      <c r="E965" s="79"/>
    </row>
    <row r="966" s="65" customFormat="1" spans="1:5">
      <c r="A966" s="74" t="s">
        <v>777</v>
      </c>
      <c r="B966" s="79"/>
      <c r="C966" s="79"/>
      <c r="D966" s="81"/>
      <c r="E966" s="79"/>
    </row>
    <row r="967" s="65" customFormat="1" spans="1:5">
      <c r="A967" s="74" t="s">
        <v>778</v>
      </c>
      <c r="B967" s="79"/>
      <c r="C967" s="79"/>
      <c r="D967" s="81"/>
      <c r="E967" s="79"/>
    </row>
    <row r="968" s="65" customFormat="1" spans="1:5">
      <c r="A968" s="74" t="s">
        <v>779</v>
      </c>
      <c r="B968" s="79"/>
      <c r="C968" s="79"/>
      <c r="D968" s="81"/>
      <c r="E968" s="79"/>
    </row>
    <row r="969" s="65" customFormat="1" spans="1:5">
      <c r="A969" s="74" t="s">
        <v>780</v>
      </c>
      <c r="B969" s="79"/>
      <c r="C969" s="79"/>
      <c r="D969" s="81"/>
      <c r="E969" s="79"/>
    </row>
    <row r="970" s="65" customFormat="1" spans="1:5">
      <c r="A970" s="74" t="s">
        <v>781</v>
      </c>
      <c r="B970" s="79">
        <f>SUM(B971:B974)</f>
        <v>950</v>
      </c>
      <c r="C970" s="79">
        <f>SUM(C971:C974)</f>
        <v>0</v>
      </c>
      <c r="D970" s="81"/>
      <c r="E970" s="79"/>
    </row>
    <row r="971" s="65" customFormat="1" spans="1:5">
      <c r="A971" s="74" t="s">
        <v>782</v>
      </c>
      <c r="B971" s="79">
        <v>88</v>
      </c>
      <c r="C971" s="79"/>
      <c r="D971" s="81"/>
      <c r="E971" s="79"/>
    </row>
    <row r="972" s="65" customFormat="1" spans="1:5">
      <c r="A972" s="74" t="s">
        <v>783</v>
      </c>
      <c r="B972" s="79">
        <v>832</v>
      </c>
      <c r="C972" s="79"/>
      <c r="D972" s="81"/>
      <c r="E972" s="79"/>
    </row>
    <row r="973" s="65" customFormat="1" spans="1:5">
      <c r="A973" s="74" t="s">
        <v>784</v>
      </c>
      <c r="B973" s="79"/>
      <c r="C973" s="79"/>
      <c r="D973" s="81"/>
      <c r="E973" s="79"/>
    </row>
    <row r="974" s="65" customFormat="1" spans="1:5">
      <c r="A974" s="74" t="s">
        <v>785</v>
      </c>
      <c r="B974" s="79">
        <v>30</v>
      </c>
      <c r="C974" s="79"/>
      <c r="D974" s="81"/>
      <c r="E974" s="79"/>
    </row>
    <row r="975" s="65" customFormat="1" spans="1:5">
      <c r="A975" s="74" t="s">
        <v>786</v>
      </c>
      <c r="B975" s="79">
        <f>SUM(B976:B981)</f>
        <v>1</v>
      </c>
      <c r="C975" s="79">
        <f>SUM(C976:C981)</f>
        <v>0</v>
      </c>
      <c r="D975" s="81"/>
      <c r="E975" s="79"/>
    </row>
    <row r="976" s="65" customFormat="1" spans="1:5">
      <c r="A976" s="74" t="s">
        <v>620</v>
      </c>
      <c r="B976" s="79"/>
      <c r="C976" s="79"/>
      <c r="D976" s="81"/>
      <c r="E976" s="79"/>
    </row>
    <row r="977" s="65" customFormat="1" spans="1:5">
      <c r="A977" s="74" t="s">
        <v>621</v>
      </c>
      <c r="B977" s="79"/>
      <c r="C977" s="79"/>
      <c r="D977" s="81"/>
      <c r="E977" s="79"/>
    </row>
    <row r="978" s="65" customFormat="1" spans="1:5">
      <c r="A978" s="74" t="s">
        <v>622</v>
      </c>
      <c r="B978" s="79"/>
      <c r="C978" s="79"/>
      <c r="D978" s="81"/>
      <c r="E978" s="79"/>
    </row>
    <row r="979" s="65" customFormat="1" spans="1:5">
      <c r="A979" s="74" t="s">
        <v>772</v>
      </c>
      <c r="B979" s="79"/>
      <c r="C979" s="79"/>
      <c r="D979" s="81"/>
      <c r="E979" s="79"/>
    </row>
    <row r="980" s="65" customFormat="1" spans="1:5">
      <c r="A980" s="74" t="s">
        <v>787</v>
      </c>
      <c r="B980" s="79"/>
      <c r="C980" s="79"/>
      <c r="D980" s="81"/>
      <c r="E980" s="79"/>
    </row>
    <row r="981" s="65" customFormat="1" spans="1:5">
      <c r="A981" s="74" t="s">
        <v>788</v>
      </c>
      <c r="B981" s="79">
        <v>1</v>
      </c>
      <c r="C981" s="79"/>
      <c r="D981" s="81"/>
      <c r="E981" s="79"/>
    </row>
    <row r="982" s="65" customFormat="1" spans="1:5">
      <c r="A982" s="74" t="s">
        <v>789</v>
      </c>
      <c r="B982" s="79">
        <f>SUM(B983:B986)</f>
        <v>3735</v>
      </c>
      <c r="C982" s="79">
        <f>SUM(C983:C986)</f>
        <v>0</v>
      </c>
      <c r="D982" s="81"/>
      <c r="E982" s="79"/>
    </row>
    <row r="983" s="65" customFormat="1" spans="1:5">
      <c r="A983" s="74" t="s">
        <v>790</v>
      </c>
      <c r="B983" s="79">
        <v>500</v>
      </c>
      <c r="C983" s="79"/>
      <c r="D983" s="81"/>
      <c r="E983" s="79"/>
    </row>
    <row r="984" s="65" customFormat="1" spans="1:5">
      <c r="A984" s="74" t="s">
        <v>791</v>
      </c>
      <c r="B984" s="79">
        <v>2735</v>
      </c>
      <c r="C984" s="79"/>
      <c r="D984" s="81"/>
      <c r="E984" s="79"/>
    </row>
    <row r="985" s="65" customFormat="1" spans="1:5">
      <c r="A985" s="74" t="s">
        <v>792</v>
      </c>
      <c r="B985" s="79"/>
      <c r="C985" s="79"/>
      <c r="D985" s="81"/>
      <c r="E985" s="79"/>
    </row>
    <row r="986" s="65" customFormat="1" spans="1:5">
      <c r="A986" s="74" t="s">
        <v>793</v>
      </c>
      <c r="B986" s="79">
        <v>500</v>
      </c>
      <c r="C986" s="79"/>
      <c r="D986" s="81"/>
      <c r="E986" s="79"/>
    </row>
    <row r="987" s="65" customFormat="1" spans="1:5">
      <c r="A987" s="74" t="s">
        <v>794</v>
      </c>
      <c r="B987" s="79">
        <f>SUM(B988:B989)</f>
        <v>0</v>
      </c>
      <c r="C987" s="79">
        <f>SUM(C988:C989)</f>
        <v>0</v>
      </c>
      <c r="D987" s="81"/>
      <c r="E987" s="79"/>
    </row>
    <row r="988" s="65" customFormat="1" spans="1:5">
      <c r="A988" s="74" t="s">
        <v>795</v>
      </c>
      <c r="B988" s="79"/>
      <c r="C988" s="79"/>
      <c r="D988" s="81"/>
      <c r="E988" s="79"/>
    </row>
    <row r="989" s="65" customFormat="1" spans="1:5">
      <c r="A989" s="74" t="s">
        <v>796</v>
      </c>
      <c r="B989" s="79"/>
      <c r="C989" s="79"/>
      <c r="D989" s="81"/>
      <c r="E989" s="79"/>
    </row>
    <row r="990" s="65" customFormat="1" spans="1:5">
      <c r="A990" s="74" t="s">
        <v>797</v>
      </c>
      <c r="B990" s="79">
        <f>SUM(B991,B1001,B1017,B1022,B1036,B1043,B1050)</f>
        <v>4067</v>
      </c>
      <c r="C990" s="79">
        <f>SUM(C991,C1001,C1017,C1022,C1036,C1043,C1050)</f>
        <v>379</v>
      </c>
      <c r="D990" s="81">
        <f t="shared" ref="D990:D992" si="25">C990/B990</f>
        <v>0.0931890828620605</v>
      </c>
      <c r="E990" s="79"/>
    </row>
    <row r="991" s="65" customFormat="1" spans="1:5">
      <c r="A991" s="74" t="s">
        <v>798</v>
      </c>
      <c r="B991" s="79">
        <f>SUM(B992:B1000)</f>
        <v>3</v>
      </c>
      <c r="C991" s="79">
        <f>SUM(C992:C1000)</f>
        <v>17</v>
      </c>
      <c r="D991" s="81">
        <f t="shared" si="25"/>
        <v>5.66666666666667</v>
      </c>
      <c r="E991" s="79"/>
    </row>
    <row r="992" s="65" customFormat="1" spans="1:5">
      <c r="A992" s="74" t="s">
        <v>620</v>
      </c>
      <c r="B992" s="79">
        <v>3</v>
      </c>
      <c r="C992" s="79">
        <v>17</v>
      </c>
      <c r="D992" s="81">
        <f t="shared" si="25"/>
        <v>5.66666666666667</v>
      </c>
      <c r="E992" s="79"/>
    </row>
    <row r="993" s="65" customFormat="1" spans="1:5">
      <c r="A993" s="74" t="s">
        <v>621</v>
      </c>
      <c r="B993" s="79"/>
      <c r="C993" s="79"/>
      <c r="D993" s="81"/>
      <c r="E993" s="79"/>
    </row>
    <row r="994" s="65" customFormat="1" spans="1:5">
      <c r="A994" s="74" t="s">
        <v>622</v>
      </c>
      <c r="B994" s="79"/>
      <c r="C994" s="79"/>
      <c r="D994" s="81"/>
      <c r="E994" s="79"/>
    </row>
    <row r="995" s="65" customFormat="1" spans="1:5">
      <c r="A995" s="74" t="s">
        <v>799</v>
      </c>
      <c r="B995" s="79"/>
      <c r="C995" s="79"/>
      <c r="D995" s="81"/>
      <c r="E995" s="79"/>
    </row>
    <row r="996" s="65" customFormat="1" spans="1:5">
      <c r="A996" s="74" t="s">
        <v>800</v>
      </c>
      <c r="B996" s="79"/>
      <c r="C996" s="79"/>
      <c r="D996" s="81"/>
      <c r="E996" s="79"/>
    </row>
    <row r="997" s="65" customFormat="1" spans="1:5">
      <c r="A997" s="74" t="s">
        <v>801</v>
      </c>
      <c r="B997" s="79"/>
      <c r="C997" s="79"/>
      <c r="D997" s="81"/>
      <c r="E997" s="79"/>
    </row>
    <row r="998" s="65" customFormat="1" spans="1:5">
      <c r="A998" s="74" t="s">
        <v>802</v>
      </c>
      <c r="B998" s="79"/>
      <c r="C998" s="79"/>
      <c r="D998" s="81"/>
      <c r="E998" s="79"/>
    </row>
    <row r="999" s="65" customFormat="1" spans="1:5">
      <c r="A999" s="74" t="s">
        <v>803</v>
      </c>
      <c r="B999" s="79"/>
      <c r="C999" s="79"/>
      <c r="D999" s="81"/>
      <c r="E999" s="79"/>
    </row>
    <row r="1000" s="65" customFormat="1" spans="1:5">
      <c r="A1000" s="74" t="s">
        <v>804</v>
      </c>
      <c r="B1000" s="79"/>
      <c r="C1000" s="79"/>
      <c r="D1000" s="81"/>
      <c r="E1000" s="79"/>
    </row>
    <row r="1001" s="65" customFormat="1" spans="1:5">
      <c r="A1001" s="74" t="s">
        <v>805</v>
      </c>
      <c r="B1001" s="79">
        <f>SUM(B1002:B1016)</f>
        <v>2297</v>
      </c>
      <c r="C1001" s="79">
        <f>SUM(C1002:C1016)</f>
        <v>126</v>
      </c>
      <c r="D1001" s="81"/>
      <c r="E1001" s="79"/>
    </row>
    <row r="1002" s="65" customFormat="1" spans="1:5">
      <c r="A1002" s="74" t="s">
        <v>620</v>
      </c>
      <c r="B1002" s="79"/>
      <c r="C1002" s="79"/>
      <c r="D1002" s="81"/>
      <c r="E1002" s="79"/>
    </row>
    <row r="1003" s="65" customFormat="1" spans="1:5">
      <c r="A1003" s="74" t="s">
        <v>621</v>
      </c>
      <c r="B1003" s="79"/>
      <c r="C1003" s="79"/>
      <c r="D1003" s="81"/>
      <c r="E1003" s="79"/>
    </row>
    <row r="1004" s="65" customFormat="1" spans="1:5">
      <c r="A1004" s="74" t="s">
        <v>622</v>
      </c>
      <c r="B1004" s="79"/>
      <c r="C1004" s="79"/>
      <c r="D1004" s="81"/>
      <c r="E1004" s="79"/>
    </row>
    <row r="1005" s="65" customFormat="1" spans="1:5">
      <c r="A1005" s="74" t="s">
        <v>806</v>
      </c>
      <c r="B1005" s="79">
        <v>2297</v>
      </c>
      <c r="C1005" s="79">
        <v>126</v>
      </c>
      <c r="D1005" s="81"/>
      <c r="E1005" s="79"/>
    </row>
    <row r="1006" s="65" customFormat="1" spans="1:5">
      <c r="A1006" s="74" t="s">
        <v>807</v>
      </c>
      <c r="B1006" s="79"/>
      <c r="C1006" s="79"/>
      <c r="D1006" s="81"/>
      <c r="E1006" s="79"/>
    </row>
    <row r="1007" s="65" customFormat="1" spans="1:5">
      <c r="A1007" s="74" t="s">
        <v>808</v>
      </c>
      <c r="B1007" s="79"/>
      <c r="C1007" s="79"/>
      <c r="D1007" s="81"/>
      <c r="E1007" s="79"/>
    </row>
    <row r="1008" s="65" customFormat="1" spans="1:5">
      <c r="A1008" s="74" t="s">
        <v>809</v>
      </c>
      <c r="B1008" s="79"/>
      <c r="C1008" s="79"/>
      <c r="D1008" s="81"/>
      <c r="E1008" s="79"/>
    </row>
    <row r="1009" s="65" customFormat="1" spans="1:5">
      <c r="A1009" s="74" t="s">
        <v>810</v>
      </c>
      <c r="B1009" s="79"/>
      <c r="C1009" s="79"/>
      <c r="D1009" s="81"/>
      <c r="E1009" s="79"/>
    </row>
    <row r="1010" s="65" customFormat="1" spans="1:5">
      <c r="A1010" s="74" t="s">
        <v>811</v>
      </c>
      <c r="B1010" s="79"/>
      <c r="C1010" s="79"/>
      <c r="D1010" s="81"/>
      <c r="E1010" s="79"/>
    </row>
    <row r="1011" s="65" customFormat="1" spans="1:5">
      <c r="A1011" s="74" t="s">
        <v>812</v>
      </c>
      <c r="B1011" s="79"/>
      <c r="C1011" s="79"/>
      <c r="D1011" s="81"/>
      <c r="E1011" s="79"/>
    </row>
    <row r="1012" s="65" customFormat="1" spans="1:5">
      <c r="A1012" s="74" t="s">
        <v>813</v>
      </c>
      <c r="B1012" s="79"/>
      <c r="C1012" s="79"/>
      <c r="D1012" s="81"/>
      <c r="E1012" s="79"/>
    </row>
    <row r="1013" s="65" customFormat="1" spans="1:5">
      <c r="A1013" s="74" t="s">
        <v>814</v>
      </c>
      <c r="B1013" s="79"/>
      <c r="C1013" s="79"/>
      <c r="D1013" s="81"/>
      <c r="E1013" s="79"/>
    </row>
    <row r="1014" s="65" customFormat="1" spans="1:5">
      <c r="A1014" s="74" t="s">
        <v>815</v>
      </c>
      <c r="B1014" s="79"/>
      <c r="C1014" s="79"/>
      <c r="D1014" s="81"/>
      <c r="E1014" s="79"/>
    </row>
    <row r="1015" s="65" customFormat="1" spans="1:5">
      <c r="A1015" s="74" t="s">
        <v>816</v>
      </c>
      <c r="B1015" s="79"/>
      <c r="C1015" s="79"/>
      <c r="D1015" s="81"/>
      <c r="E1015" s="79"/>
    </row>
    <row r="1016" s="65" customFormat="1" spans="1:5">
      <c r="A1016" s="74" t="s">
        <v>817</v>
      </c>
      <c r="B1016" s="79"/>
      <c r="C1016" s="79"/>
      <c r="D1016" s="81"/>
      <c r="E1016" s="79"/>
    </row>
    <row r="1017" s="65" customFormat="1" spans="1:5">
      <c r="A1017" s="74" t="s">
        <v>818</v>
      </c>
      <c r="B1017" s="79">
        <f>SUM(B1018:B1021)</f>
        <v>0</v>
      </c>
      <c r="C1017" s="79">
        <f>SUM(C1018:C1021)</f>
        <v>0</v>
      </c>
      <c r="D1017" s="81"/>
      <c r="E1017" s="79"/>
    </row>
    <row r="1018" s="65" customFormat="1" spans="1:5">
      <c r="A1018" s="74" t="s">
        <v>620</v>
      </c>
      <c r="B1018" s="79"/>
      <c r="C1018" s="79"/>
      <c r="D1018" s="81"/>
      <c r="E1018" s="79"/>
    </row>
    <row r="1019" s="65" customFormat="1" spans="1:5">
      <c r="A1019" s="74" t="s">
        <v>621</v>
      </c>
      <c r="B1019" s="79"/>
      <c r="C1019" s="79"/>
      <c r="D1019" s="81"/>
      <c r="E1019" s="79"/>
    </row>
    <row r="1020" s="65" customFormat="1" spans="1:5">
      <c r="A1020" s="74" t="s">
        <v>622</v>
      </c>
      <c r="B1020" s="79"/>
      <c r="C1020" s="79"/>
      <c r="D1020" s="81"/>
      <c r="E1020" s="79"/>
    </row>
    <row r="1021" s="65" customFormat="1" spans="1:5">
      <c r="A1021" s="74" t="s">
        <v>819</v>
      </c>
      <c r="B1021" s="79"/>
      <c r="C1021" s="79"/>
      <c r="D1021" s="81"/>
      <c r="E1021" s="79"/>
    </row>
    <row r="1022" s="65" customFormat="1" spans="1:5">
      <c r="A1022" s="74" t="s">
        <v>820</v>
      </c>
      <c r="B1022" s="79">
        <f>SUM(B1023:B1035)</f>
        <v>242</v>
      </c>
      <c r="C1022" s="79">
        <f>SUM(C1023:C1035)</f>
        <v>236</v>
      </c>
      <c r="D1022" s="81">
        <f>C1022/B1022</f>
        <v>0.975206611570248</v>
      </c>
      <c r="E1022" s="79"/>
    </row>
    <row r="1023" s="65" customFormat="1" spans="1:5">
      <c r="A1023" s="74" t="s">
        <v>620</v>
      </c>
      <c r="B1023" s="79">
        <v>242</v>
      </c>
      <c r="C1023" s="79">
        <v>236</v>
      </c>
      <c r="D1023" s="81">
        <f>C1023/B1023</f>
        <v>0.975206611570248</v>
      </c>
      <c r="E1023" s="79"/>
    </row>
    <row r="1024" s="65" customFormat="1" spans="1:5">
      <c r="A1024" s="74" t="s">
        <v>621</v>
      </c>
      <c r="B1024" s="79"/>
      <c r="C1024" s="79"/>
      <c r="D1024" s="81"/>
      <c r="E1024" s="79"/>
    </row>
    <row r="1025" s="65" customFormat="1" spans="1:5">
      <c r="A1025" s="74" t="s">
        <v>622</v>
      </c>
      <c r="B1025" s="79"/>
      <c r="C1025" s="79"/>
      <c r="D1025" s="81"/>
      <c r="E1025" s="79"/>
    </row>
    <row r="1026" s="65" customFormat="1" spans="1:5">
      <c r="A1026" s="74" t="s">
        <v>821</v>
      </c>
      <c r="B1026" s="79"/>
      <c r="C1026" s="79"/>
      <c r="D1026" s="81"/>
      <c r="E1026" s="79"/>
    </row>
    <row r="1027" s="65" customFormat="1" spans="1:5">
      <c r="A1027" s="74" t="s">
        <v>822</v>
      </c>
      <c r="B1027" s="79"/>
      <c r="C1027" s="79"/>
      <c r="D1027" s="81"/>
      <c r="E1027" s="79"/>
    </row>
    <row r="1028" s="65" customFormat="1" spans="1:5">
      <c r="A1028" s="74" t="s">
        <v>823</v>
      </c>
      <c r="B1028" s="79"/>
      <c r="C1028" s="79"/>
      <c r="D1028" s="81"/>
      <c r="E1028" s="79"/>
    </row>
    <row r="1029" s="65" customFormat="1" spans="1:5">
      <c r="A1029" s="74" t="s">
        <v>824</v>
      </c>
      <c r="B1029" s="79"/>
      <c r="C1029" s="79"/>
      <c r="D1029" s="81"/>
      <c r="E1029" s="79"/>
    </row>
    <row r="1030" s="65" customFormat="1" spans="1:5">
      <c r="A1030" s="74" t="s">
        <v>825</v>
      </c>
      <c r="B1030" s="79"/>
      <c r="C1030" s="79"/>
      <c r="D1030" s="81"/>
      <c r="E1030" s="79"/>
    </row>
    <row r="1031" s="65" customFormat="1" spans="1:5">
      <c r="A1031" s="74" t="s">
        <v>826</v>
      </c>
      <c r="B1031" s="79"/>
      <c r="C1031" s="79"/>
      <c r="D1031" s="81"/>
      <c r="E1031" s="79"/>
    </row>
    <row r="1032" s="65" customFormat="1" spans="1:5">
      <c r="A1032" s="74" t="s">
        <v>827</v>
      </c>
      <c r="B1032" s="79"/>
      <c r="C1032" s="79"/>
      <c r="D1032" s="81"/>
      <c r="E1032" s="79"/>
    </row>
    <row r="1033" s="65" customFormat="1" spans="1:5">
      <c r="A1033" s="74" t="s">
        <v>772</v>
      </c>
      <c r="B1033" s="79"/>
      <c r="C1033" s="79"/>
      <c r="D1033" s="81"/>
      <c r="E1033" s="79"/>
    </row>
    <row r="1034" s="65" customFormat="1" spans="1:5">
      <c r="A1034" s="74" t="s">
        <v>828</v>
      </c>
      <c r="B1034" s="79"/>
      <c r="C1034" s="79"/>
      <c r="D1034" s="81"/>
      <c r="E1034" s="79"/>
    </row>
    <row r="1035" s="65" customFormat="1" spans="1:5">
      <c r="A1035" s="74" t="s">
        <v>829</v>
      </c>
      <c r="B1035" s="79"/>
      <c r="C1035" s="79"/>
      <c r="D1035" s="81"/>
      <c r="E1035" s="79"/>
    </row>
    <row r="1036" s="65" customFormat="1" spans="1:5">
      <c r="A1036" s="74" t="s">
        <v>830</v>
      </c>
      <c r="B1036" s="79">
        <f>SUM(B1037:B1042)</f>
        <v>1075</v>
      </c>
      <c r="C1036" s="79">
        <f>SUM(C1037:C1042)</f>
        <v>0</v>
      </c>
      <c r="D1036" s="81"/>
      <c r="E1036" s="79"/>
    </row>
    <row r="1037" s="65" customFormat="1" spans="1:5">
      <c r="A1037" s="74" t="s">
        <v>620</v>
      </c>
      <c r="B1037" s="79">
        <v>564</v>
      </c>
      <c r="C1037" s="79"/>
      <c r="D1037" s="81"/>
      <c r="E1037" s="79"/>
    </row>
    <row r="1038" s="65" customFormat="1" spans="1:5">
      <c r="A1038" s="74" t="s">
        <v>621</v>
      </c>
      <c r="B1038" s="79"/>
      <c r="C1038" s="79"/>
      <c r="D1038" s="81"/>
      <c r="E1038" s="79"/>
    </row>
    <row r="1039" s="65" customFormat="1" spans="1:5">
      <c r="A1039" s="74" t="s">
        <v>622</v>
      </c>
      <c r="B1039" s="79"/>
      <c r="C1039" s="79"/>
      <c r="D1039" s="81"/>
      <c r="E1039" s="79"/>
    </row>
    <row r="1040" s="65" customFormat="1" spans="1:5">
      <c r="A1040" s="74" t="s">
        <v>831</v>
      </c>
      <c r="B1040" s="79"/>
      <c r="C1040" s="79"/>
      <c r="D1040" s="81"/>
      <c r="E1040" s="79"/>
    </row>
    <row r="1041" s="65" customFormat="1" spans="1:5">
      <c r="A1041" s="74" t="s">
        <v>832</v>
      </c>
      <c r="B1041" s="79"/>
      <c r="C1041" s="79"/>
      <c r="D1041" s="81"/>
      <c r="E1041" s="79"/>
    </row>
    <row r="1042" s="65" customFormat="1" spans="1:5">
      <c r="A1042" s="74" t="s">
        <v>833</v>
      </c>
      <c r="B1042" s="79">
        <v>511</v>
      </c>
      <c r="C1042" s="79"/>
      <c r="D1042" s="81"/>
      <c r="E1042" s="79"/>
    </row>
    <row r="1043" s="65" customFormat="1" spans="1:5">
      <c r="A1043" s="74" t="s">
        <v>834</v>
      </c>
      <c r="B1043" s="79">
        <f>SUM(B1044:B1049)</f>
        <v>450</v>
      </c>
      <c r="C1043" s="79">
        <f>SUM(C1044:C1049)</f>
        <v>0</v>
      </c>
      <c r="D1043" s="81"/>
      <c r="E1043" s="79"/>
    </row>
    <row r="1044" s="65" customFormat="1" spans="1:5">
      <c r="A1044" s="74" t="s">
        <v>620</v>
      </c>
      <c r="B1044" s="79"/>
      <c r="C1044" s="79"/>
      <c r="D1044" s="81"/>
      <c r="E1044" s="79"/>
    </row>
    <row r="1045" s="65" customFormat="1" spans="1:5">
      <c r="A1045" s="74" t="s">
        <v>621</v>
      </c>
      <c r="B1045" s="79"/>
      <c r="C1045" s="79"/>
      <c r="D1045" s="81"/>
      <c r="E1045" s="79"/>
    </row>
    <row r="1046" s="65" customFormat="1" spans="1:5">
      <c r="A1046" s="74" t="s">
        <v>622</v>
      </c>
      <c r="B1046" s="79"/>
      <c r="C1046" s="79"/>
      <c r="D1046" s="81"/>
      <c r="E1046" s="79"/>
    </row>
    <row r="1047" s="65" customFormat="1" spans="1:5">
      <c r="A1047" s="74" t="s">
        <v>835</v>
      </c>
      <c r="B1047" s="79"/>
      <c r="C1047" s="79"/>
      <c r="D1047" s="81"/>
      <c r="E1047" s="79"/>
    </row>
    <row r="1048" s="65" customFormat="1" spans="1:5">
      <c r="A1048" s="74" t="s">
        <v>836</v>
      </c>
      <c r="B1048" s="79"/>
      <c r="C1048" s="79"/>
      <c r="D1048" s="81"/>
      <c r="E1048" s="79"/>
    </row>
    <row r="1049" s="65" customFormat="1" spans="1:5">
      <c r="A1049" s="74" t="s">
        <v>837</v>
      </c>
      <c r="B1049" s="79">
        <v>450</v>
      </c>
      <c r="C1049" s="79"/>
      <c r="D1049" s="81"/>
      <c r="E1049" s="79"/>
    </row>
    <row r="1050" s="65" customFormat="1" spans="1:5">
      <c r="A1050" s="74" t="s">
        <v>838</v>
      </c>
      <c r="B1050" s="79">
        <f>SUM(B1051:B1055)</f>
        <v>0</v>
      </c>
      <c r="C1050" s="79">
        <f>SUM(C1051:C1055)</f>
        <v>0</v>
      </c>
      <c r="D1050" s="81"/>
      <c r="E1050" s="79"/>
    </row>
    <row r="1051" s="65" customFormat="1" spans="1:5">
      <c r="A1051" s="74" t="s">
        <v>839</v>
      </c>
      <c r="B1051" s="79"/>
      <c r="C1051" s="79"/>
      <c r="D1051" s="81"/>
      <c r="E1051" s="79"/>
    </row>
    <row r="1052" s="65" customFormat="1" spans="1:5">
      <c r="A1052" s="74" t="s">
        <v>840</v>
      </c>
      <c r="B1052" s="79"/>
      <c r="C1052" s="79"/>
      <c r="D1052" s="81"/>
      <c r="E1052" s="79"/>
    </row>
    <row r="1053" s="65" customFormat="1" spans="1:5">
      <c r="A1053" s="74" t="s">
        <v>841</v>
      </c>
      <c r="B1053" s="79"/>
      <c r="C1053" s="79"/>
      <c r="D1053" s="81"/>
      <c r="E1053" s="79"/>
    </row>
    <row r="1054" s="65" customFormat="1" spans="1:5">
      <c r="A1054" s="74" t="s">
        <v>842</v>
      </c>
      <c r="B1054" s="79"/>
      <c r="C1054" s="79"/>
      <c r="D1054" s="81"/>
      <c r="E1054" s="79"/>
    </row>
    <row r="1055" s="65" customFormat="1" spans="1:5">
      <c r="A1055" s="74" t="s">
        <v>843</v>
      </c>
      <c r="B1055" s="79"/>
      <c r="C1055" s="79"/>
      <c r="D1055" s="81"/>
      <c r="E1055" s="79"/>
    </row>
    <row r="1056" s="65" customFormat="1" spans="1:5">
      <c r="A1056" s="74" t="s">
        <v>844</v>
      </c>
      <c r="B1056" s="79">
        <f>SUM(B1057,B1067,B1073)</f>
        <v>165</v>
      </c>
      <c r="C1056" s="79">
        <f>SUM(C1057,C1067,C1073)</f>
        <v>117</v>
      </c>
      <c r="D1056" s="81">
        <f>C1056/B1056</f>
        <v>0.709090909090909</v>
      </c>
      <c r="E1056" s="79"/>
    </row>
    <row r="1057" s="65" customFormat="1" spans="1:5">
      <c r="A1057" s="74" t="s">
        <v>845</v>
      </c>
      <c r="B1057" s="79">
        <f>SUM(B1058:B1066)</f>
        <v>0</v>
      </c>
      <c r="C1057" s="79">
        <f>SUM(C1058:C1066)</f>
        <v>0</v>
      </c>
      <c r="D1057" s="81"/>
      <c r="E1057" s="79"/>
    </row>
    <row r="1058" s="65" customFormat="1" spans="1:5">
      <c r="A1058" s="74" t="s">
        <v>620</v>
      </c>
      <c r="B1058" s="79"/>
      <c r="C1058" s="79"/>
      <c r="D1058" s="81"/>
      <c r="E1058" s="79"/>
    </row>
    <row r="1059" s="65" customFormat="1" spans="1:5">
      <c r="A1059" s="74" t="s">
        <v>621</v>
      </c>
      <c r="B1059" s="79"/>
      <c r="C1059" s="79"/>
      <c r="D1059" s="81"/>
      <c r="E1059" s="79"/>
    </row>
    <row r="1060" s="65" customFormat="1" spans="1:5">
      <c r="A1060" s="74" t="s">
        <v>622</v>
      </c>
      <c r="B1060" s="79"/>
      <c r="C1060" s="79"/>
      <c r="D1060" s="81"/>
      <c r="E1060" s="79"/>
    </row>
    <row r="1061" s="65" customFormat="1" spans="1:5">
      <c r="A1061" s="74" t="s">
        <v>846</v>
      </c>
      <c r="B1061" s="79"/>
      <c r="C1061" s="79"/>
      <c r="D1061" s="81"/>
      <c r="E1061" s="79"/>
    </row>
    <row r="1062" s="65" customFormat="1" spans="1:5">
      <c r="A1062" s="74" t="s">
        <v>847</v>
      </c>
      <c r="B1062" s="79"/>
      <c r="C1062" s="79"/>
      <c r="D1062" s="81"/>
      <c r="E1062" s="79"/>
    </row>
    <row r="1063" s="65" customFormat="1" spans="1:5">
      <c r="A1063" s="74" t="s">
        <v>848</v>
      </c>
      <c r="B1063" s="79"/>
      <c r="C1063" s="79"/>
      <c r="D1063" s="81"/>
      <c r="E1063" s="79"/>
    </row>
    <row r="1064" s="65" customFormat="1" spans="1:5">
      <c r="A1064" s="74" t="s">
        <v>849</v>
      </c>
      <c r="B1064" s="79"/>
      <c r="C1064" s="79"/>
      <c r="D1064" s="81"/>
      <c r="E1064" s="79"/>
    </row>
    <row r="1065" s="65" customFormat="1" spans="1:5">
      <c r="A1065" s="74" t="s">
        <v>639</v>
      </c>
      <c r="B1065" s="79"/>
      <c r="C1065" s="79"/>
      <c r="D1065" s="81"/>
      <c r="E1065" s="79"/>
    </row>
    <row r="1066" s="65" customFormat="1" spans="1:5">
      <c r="A1066" s="74" t="s">
        <v>850</v>
      </c>
      <c r="B1066" s="79"/>
      <c r="C1066" s="79"/>
      <c r="D1066" s="81"/>
      <c r="E1066" s="79"/>
    </row>
    <row r="1067" s="65" customFormat="1" spans="1:5">
      <c r="A1067" s="74" t="s">
        <v>851</v>
      </c>
      <c r="B1067" s="79">
        <f>SUM(B1068:B1072)</f>
        <v>34</v>
      </c>
      <c r="C1067" s="79">
        <f>SUM(C1068:C1072)</f>
        <v>0</v>
      </c>
      <c r="D1067" s="81"/>
      <c r="E1067" s="79"/>
    </row>
    <row r="1068" s="65" customFormat="1" spans="1:5">
      <c r="A1068" s="74" t="s">
        <v>620</v>
      </c>
      <c r="B1068" s="79"/>
      <c r="C1068" s="79"/>
      <c r="D1068" s="81"/>
      <c r="E1068" s="79"/>
    </row>
    <row r="1069" s="65" customFormat="1" spans="1:5">
      <c r="A1069" s="74" t="s">
        <v>621</v>
      </c>
      <c r="B1069" s="79"/>
      <c r="C1069" s="79"/>
      <c r="D1069" s="81"/>
      <c r="E1069" s="79"/>
    </row>
    <row r="1070" s="65" customFormat="1" spans="1:5">
      <c r="A1070" s="74" t="s">
        <v>622</v>
      </c>
      <c r="B1070" s="79"/>
      <c r="C1070" s="79"/>
      <c r="D1070" s="81"/>
      <c r="E1070" s="79"/>
    </row>
    <row r="1071" s="65" customFormat="1" spans="1:5">
      <c r="A1071" s="74" t="s">
        <v>852</v>
      </c>
      <c r="B1071" s="79"/>
      <c r="C1071" s="79"/>
      <c r="D1071" s="81"/>
      <c r="E1071" s="79"/>
    </row>
    <row r="1072" s="65" customFormat="1" spans="1:5">
      <c r="A1072" s="74" t="s">
        <v>853</v>
      </c>
      <c r="B1072" s="79">
        <v>34</v>
      </c>
      <c r="C1072" s="79"/>
      <c r="D1072" s="81"/>
      <c r="E1072" s="79"/>
    </row>
    <row r="1073" s="65" customFormat="1" spans="1:5">
      <c r="A1073" s="74" t="s">
        <v>854</v>
      </c>
      <c r="B1073" s="79">
        <f>SUM(B1074:B1075)</f>
        <v>131</v>
      </c>
      <c r="C1073" s="79">
        <f>SUM(C1074:C1075)</f>
        <v>117</v>
      </c>
      <c r="D1073" s="81">
        <f>C1073/B1073</f>
        <v>0.893129770992366</v>
      </c>
      <c r="E1073" s="79"/>
    </row>
    <row r="1074" s="65" customFormat="1" spans="1:5">
      <c r="A1074" s="74" t="s">
        <v>855</v>
      </c>
      <c r="B1074" s="79"/>
      <c r="C1074" s="79"/>
      <c r="D1074" s="81"/>
      <c r="E1074" s="79"/>
    </row>
    <row r="1075" s="65" customFormat="1" spans="1:5">
      <c r="A1075" s="74" t="s">
        <v>856</v>
      </c>
      <c r="B1075" s="79">
        <v>131</v>
      </c>
      <c r="C1075" s="79">
        <v>117</v>
      </c>
      <c r="D1075" s="81">
        <f>C1075/B1075</f>
        <v>0.893129770992366</v>
      </c>
      <c r="E1075" s="79"/>
    </row>
    <row r="1076" s="65" customFormat="1" spans="1:5">
      <c r="A1076" s="74" t="s">
        <v>857</v>
      </c>
      <c r="B1076" s="79">
        <f>SUM(B1077,B1084,B1090)</f>
        <v>0</v>
      </c>
      <c r="C1076" s="79">
        <f>SUM(C1077,C1084,C1090)</f>
        <v>0</v>
      </c>
      <c r="D1076" s="81"/>
      <c r="E1076" s="79"/>
    </row>
    <row r="1077" s="65" customFormat="1" spans="1:5">
      <c r="A1077" s="74" t="s">
        <v>858</v>
      </c>
      <c r="B1077" s="79">
        <f>SUM(B1078:B1083)</f>
        <v>0</v>
      </c>
      <c r="C1077" s="79">
        <f>SUM(C1078:C1083)</f>
        <v>0</v>
      </c>
      <c r="D1077" s="81"/>
      <c r="E1077" s="79"/>
    </row>
    <row r="1078" s="65" customFormat="1" spans="1:5">
      <c r="A1078" s="74" t="s">
        <v>620</v>
      </c>
      <c r="B1078" s="79"/>
      <c r="C1078" s="79"/>
      <c r="D1078" s="81"/>
      <c r="E1078" s="79"/>
    </row>
    <row r="1079" s="65" customFormat="1" spans="1:5">
      <c r="A1079" s="74" t="s">
        <v>621</v>
      </c>
      <c r="B1079" s="79"/>
      <c r="C1079" s="79"/>
      <c r="D1079" s="81"/>
      <c r="E1079" s="79"/>
    </row>
    <row r="1080" s="65" customFormat="1" spans="1:5">
      <c r="A1080" s="74" t="s">
        <v>622</v>
      </c>
      <c r="B1080" s="79"/>
      <c r="C1080" s="79"/>
      <c r="D1080" s="81"/>
      <c r="E1080" s="79"/>
    </row>
    <row r="1081" s="65" customFormat="1" spans="1:5">
      <c r="A1081" s="74" t="s">
        <v>859</v>
      </c>
      <c r="B1081" s="79"/>
      <c r="C1081" s="79"/>
      <c r="D1081" s="81"/>
      <c r="E1081" s="79"/>
    </row>
    <row r="1082" s="65" customFormat="1" spans="1:5">
      <c r="A1082" s="74" t="s">
        <v>639</v>
      </c>
      <c r="B1082" s="79"/>
      <c r="C1082" s="79"/>
      <c r="D1082" s="81"/>
      <c r="E1082" s="79"/>
    </row>
    <row r="1083" s="65" customFormat="1" spans="1:5">
      <c r="A1083" s="74" t="s">
        <v>860</v>
      </c>
      <c r="B1083" s="79"/>
      <c r="C1083" s="79"/>
      <c r="D1083" s="81"/>
      <c r="E1083" s="79"/>
    </row>
    <row r="1084" s="65" customFormat="1" spans="1:5">
      <c r="A1084" s="74" t="s">
        <v>861</v>
      </c>
      <c r="B1084" s="79">
        <f>SUM(B1085:B1089)</f>
        <v>0</v>
      </c>
      <c r="C1084" s="79">
        <f>SUM(C1085:C1089)</f>
        <v>0</v>
      </c>
      <c r="D1084" s="81"/>
      <c r="E1084" s="79"/>
    </row>
    <row r="1085" s="65" customFormat="1" spans="1:5">
      <c r="A1085" s="74" t="s">
        <v>862</v>
      </c>
      <c r="B1085" s="79"/>
      <c r="C1085" s="79"/>
      <c r="D1085" s="81"/>
      <c r="E1085" s="79"/>
    </row>
    <row r="1086" s="65" customFormat="1" spans="1:5">
      <c r="A1086" s="89" t="s">
        <v>863</v>
      </c>
      <c r="B1086" s="79"/>
      <c r="C1086" s="79"/>
      <c r="D1086" s="81"/>
      <c r="E1086" s="79"/>
    </row>
    <row r="1087" s="65" customFormat="1" spans="1:5">
      <c r="A1087" s="74" t="s">
        <v>864</v>
      </c>
      <c r="B1087" s="79"/>
      <c r="C1087" s="79"/>
      <c r="D1087" s="81"/>
      <c r="E1087" s="79"/>
    </row>
    <row r="1088" s="65" customFormat="1" spans="1:5">
      <c r="A1088" s="74" t="s">
        <v>865</v>
      </c>
      <c r="B1088" s="79"/>
      <c r="C1088" s="79"/>
      <c r="D1088" s="81"/>
      <c r="E1088" s="79"/>
    </row>
    <row r="1089" s="65" customFormat="1" spans="1:5">
      <c r="A1089" s="74" t="s">
        <v>866</v>
      </c>
      <c r="B1089" s="79"/>
      <c r="C1089" s="79"/>
      <c r="D1089" s="81"/>
      <c r="E1089" s="79"/>
    </row>
    <row r="1090" s="65" customFormat="1" spans="1:5">
      <c r="A1090" s="74" t="s">
        <v>867</v>
      </c>
      <c r="B1090" s="79"/>
      <c r="C1090" s="79"/>
      <c r="D1090" s="81"/>
      <c r="E1090" s="79"/>
    </row>
    <row r="1091" s="65" customFormat="1" spans="1:5">
      <c r="A1091" s="74" t="s">
        <v>868</v>
      </c>
      <c r="B1091" s="79">
        <f>SUM(B1092:B1100)</f>
        <v>0</v>
      </c>
      <c r="C1091" s="79">
        <f>SUM(C1092:C1100)</f>
        <v>0</v>
      </c>
      <c r="D1091" s="81"/>
      <c r="E1091" s="79"/>
    </row>
    <row r="1092" s="65" customFormat="1" spans="1:5">
      <c r="A1092" s="74" t="s">
        <v>869</v>
      </c>
      <c r="B1092" s="79"/>
      <c r="C1092" s="79"/>
      <c r="D1092" s="81"/>
      <c r="E1092" s="79"/>
    </row>
    <row r="1093" s="65" customFormat="1" spans="1:5">
      <c r="A1093" s="74" t="s">
        <v>870</v>
      </c>
      <c r="B1093" s="79"/>
      <c r="C1093" s="79"/>
      <c r="D1093" s="81"/>
      <c r="E1093" s="79"/>
    </row>
    <row r="1094" s="65" customFormat="1" spans="1:5">
      <c r="A1094" s="74" t="s">
        <v>871</v>
      </c>
      <c r="B1094" s="79"/>
      <c r="C1094" s="79"/>
      <c r="D1094" s="81"/>
      <c r="E1094" s="79"/>
    </row>
    <row r="1095" s="65" customFormat="1" spans="1:5">
      <c r="A1095" s="74" t="s">
        <v>872</v>
      </c>
      <c r="B1095" s="79"/>
      <c r="C1095" s="79"/>
      <c r="D1095" s="81"/>
      <c r="E1095" s="79"/>
    </row>
    <row r="1096" s="65" customFormat="1" spans="1:5">
      <c r="A1096" s="74" t="s">
        <v>873</v>
      </c>
      <c r="B1096" s="79"/>
      <c r="C1096" s="79"/>
      <c r="D1096" s="81"/>
      <c r="E1096" s="79"/>
    </row>
    <row r="1097" s="65" customFormat="1" spans="1:5">
      <c r="A1097" s="74" t="s">
        <v>638</v>
      </c>
      <c r="B1097" s="79"/>
      <c r="C1097" s="79"/>
      <c r="D1097" s="81"/>
      <c r="E1097" s="79"/>
    </row>
    <row r="1098" s="65" customFormat="1" spans="1:5">
      <c r="A1098" s="74" t="s">
        <v>874</v>
      </c>
      <c r="B1098" s="79"/>
      <c r="C1098" s="79"/>
      <c r="D1098" s="81"/>
      <c r="E1098" s="79"/>
    </row>
    <row r="1099" s="65" customFormat="1" spans="1:5">
      <c r="A1099" s="74" t="s">
        <v>875</v>
      </c>
      <c r="B1099" s="79"/>
      <c r="C1099" s="79"/>
      <c r="D1099" s="81"/>
      <c r="E1099" s="79"/>
    </row>
    <row r="1100" s="65" customFormat="1" spans="1:5">
      <c r="A1100" s="74" t="s">
        <v>876</v>
      </c>
      <c r="B1100" s="79"/>
      <c r="C1100" s="79"/>
      <c r="D1100" s="81"/>
      <c r="E1100" s="79"/>
    </row>
    <row r="1101" s="65" customFormat="1" spans="1:5">
      <c r="A1101" s="74" t="s">
        <v>877</v>
      </c>
      <c r="B1101" s="79">
        <f>SUM(B1102,B1121,B1140,B1149,B1164)</f>
        <v>3304</v>
      </c>
      <c r="C1101" s="79">
        <f>SUM(C1102,C1121,C1140,C1149,C1164)</f>
        <v>953</v>
      </c>
      <c r="D1101" s="81">
        <f t="shared" ref="D1101:D1103" si="26">C1101/B1101</f>
        <v>0.288438256658596</v>
      </c>
      <c r="E1101" s="79"/>
    </row>
    <row r="1102" s="65" customFormat="1" spans="1:5">
      <c r="A1102" s="74" t="s">
        <v>878</v>
      </c>
      <c r="B1102" s="79">
        <f>SUM(B1103:B1120)</f>
        <v>3292</v>
      </c>
      <c r="C1102" s="79">
        <f>SUM(C1103:C1120)</f>
        <v>939</v>
      </c>
      <c r="D1102" s="81">
        <f t="shared" si="26"/>
        <v>0.285236938031592</v>
      </c>
      <c r="E1102" s="79"/>
    </row>
    <row r="1103" s="65" customFormat="1" spans="1:5">
      <c r="A1103" s="74" t="s">
        <v>620</v>
      </c>
      <c r="B1103" s="79">
        <v>2942</v>
      </c>
      <c r="C1103" s="79">
        <v>655</v>
      </c>
      <c r="D1103" s="81">
        <f t="shared" si="26"/>
        <v>0.222637661454793</v>
      </c>
      <c r="E1103" s="79"/>
    </row>
    <row r="1104" s="65" customFormat="1" spans="1:5">
      <c r="A1104" s="74" t="s">
        <v>621</v>
      </c>
      <c r="B1104" s="79"/>
      <c r="C1104" s="79"/>
      <c r="D1104" s="81"/>
      <c r="E1104" s="79"/>
    </row>
    <row r="1105" s="65" customFormat="1" spans="1:5">
      <c r="A1105" s="74" t="s">
        <v>622</v>
      </c>
      <c r="B1105" s="79"/>
      <c r="C1105" s="79">
        <v>80</v>
      </c>
      <c r="D1105" s="81"/>
      <c r="E1105" s="79"/>
    </row>
    <row r="1106" s="65" customFormat="1" spans="1:5">
      <c r="A1106" s="74" t="s">
        <v>879</v>
      </c>
      <c r="B1106" s="79"/>
      <c r="C1106" s="79"/>
      <c r="D1106" s="81"/>
      <c r="E1106" s="79"/>
    </row>
    <row r="1107" s="65" customFormat="1" spans="1:5">
      <c r="A1107" s="74" t="s">
        <v>880</v>
      </c>
      <c r="B1107" s="79"/>
      <c r="C1107" s="79"/>
      <c r="D1107" s="81"/>
      <c r="E1107" s="79"/>
    </row>
    <row r="1108" s="65" customFormat="1" spans="1:5">
      <c r="A1108" s="74" t="s">
        <v>881</v>
      </c>
      <c r="B1108" s="79"/>
      <c r="C1108" s="79">
        <v>86</v>
      </c>
      <c r="D1108" s="81"/>
      <c r="E1108" s="79"/>
    </row>
    <row r="1109" s="65" customFormat="1" spans="1:5">
      <c r="A1109" s="74" t="s">
        <v>882</v>
      </c>
      <c r="B1109" s="79"/>
      <c r="C1109" s="79"/>
      <c r="D1109" s="81"/>
      <c r="E1109" s="79"/>
    </row>
    <row r="1110" s="65" customFormat="1" spans="1:5">
      <c r="A1110" s="74" t="s">
        <v>883</v>
      </c>
      <c r="B1110" s="79"/>
      <c r="C1110" s="79"/>
      <c r="D1110" s="81"/>
      <c r="E1110" s="79"/>
    </row>
    <row r="1111" s="65" customFormat="1" spans="1:5">
      <c r="A1111" s="74" t="s">
        <v>884</v>
      </c>
      <c r="B1111" s="79"/>
      <c r="C1111" s="79"/>
      <c r="D1111" s="81"/>
      <c r="E1111" s="79"/>
    </row>
    <row r="1112" s="65" customFormat="1" spans="1:5">
      <c r="A1112" s="74" t="s">
        <v>885</v>
      </c>
      <c r="B1112" s="79">
        <v>266</v>
      </c>
      <c r="C1112" s="79"/>
      <c r="D1112" s="81"/>
      <c r="E1112" s="79"/>
    </row>
    <row r="1113" s="65" customFormat="1" spans="1:5">
      <c r="A1113" s="74" t="s">
        <v>886</v>
      </c>
      <c r="B1113" s="79"/>
      <c r="C1113" s="79"/>
      <c r="D1113" s="81"/>
      <c r="E1113" s="79"/>
    </row>
    <row r="1114" s="65" customFormat="1" spans="1:5">
      <c r="A1114" s="74" t="s">
        <v>887</v>
      </c>
      <c r="B1114" s="79"/>
      <c r="C1114" s="79"/>
      <c r="D1114" s="81"/>
      <c r="E1114" s="79"/>
    </row>
    <row r="1115" s="65" customFormat="1" spans="1:5">
      <c r="A1115" s="74" t="s">
        <v>888</v>
      </c>
      <c r="B1115" s="79"/>
      <c r="C1115" s="79">
        <v>30</v>
      </c>
      <c r="D1115" s="81"/>
      <c r="E1115" s="79"/>
    </row>
    <row r="1116" s="65" customFormat="1" spans="1:5">
      <c r="A1116" s="74" t="s">
        <v>889</v>
      </c>
      <c r="B1116" s="79"/>
      <c r="C1116" s="79"/>
      <c r="D1116" s="81"/>
      <c r="E1116" s="79"/>
    </row>
    <row r="1117" s="65" customFormat="1" spans="1:5">
      <c r="A1117" s="74" t="s">
        <v>890</v>
      </c>
      <c r="B1117" s="79"/>
      <c r="C1117" s="79"/>
      <c r="D1117" s="81"/>
      <c r="E1117" s="79"/>
    </row>
    <row r="1118" s="65" customFormat="1" spans="1:5">
      <c r="A1118" s="74" t="s">
        <v>891</v>
      </c>
      <c r="B1118" s="79"/>
      <c r="C1118" s="79"/>
      <c r="D1118" s="81"/>
      <c r="E1118" s="79"/>
    </row>
    <row r="1119" s="65" customFormat="1" spans="1:5">
      <c r="A1119" s="74" t="s">
        <v>639</v>
      </c>
      <c r="B1119" s="79">
        <v>84</v>
      </c>
      <c r="C1119" s="79">
        <v>88</v>
      </c>
      <c r="D1119" s="81">
        <f>C1119/B1119</f>
        <v>1.04761904761905</v>
      </c>
      <c r="E1119" s="79"/>
    </row>
    <row r="1120" s="65" customFormat="1" spans="1:5">
      <c r="A1120" s="74" t="s">
        <v>892</v>
      </c>
      <c r="B1120" s="79"/>
      <c r="C1120" s="79"/>
      <c r="D1120" s="81"/>
      <c r="E1120" s="79"/>
    </row>
    <row r="1121" s="65" customFormat="1" spans="1:5">
      <c r="A1121" s="74" t="s">
        <v>893</v>
      </c>
      <c r="B1121" s="79">
        <f>SUM(B1122:B1139)</f>
        <v>0</v>
      </c>
      <c r="C1121" s="79">
        <f>SUM(C1122:C1139)</f>
        <v>0</v>
      </c>
      <c r="D1121" s="81"/>
      <c r="E1121" s="79"/>
    </row>
    <row r="1122" s="65" customFormat="1" spans="1:5">
      <c r="A1122" s="74" t="s">
        <v>620</v>
      </c>
      <c r="B1122" s="79"/>
      <c r="C1122" s="79"/>
      <c r="D1122" s="81"/>
      <c r="E1122" s="79"/>
    </row>
    <row r="1123" s="65" customFormat="1" spans="1:5">
      <c r="A1123" s="74" t="s">
        <v>621</v>
      </c>
      <c r="B1123" s="79"/>
      <c r="C1123" s="79"/>
      <c r="D1123" s="81"/>
      <c r="E1123" s="79"/>
    </row>
    <row r="1124" s="65" customFormat="1" spans="1:5">
      <c r="A1124" s="74" t="s">
        <v>622</v>
      </c>
      <c r="B1124" s="79"/>
      <c r="C1124" s="79"/>
      <c r="D1124" s="81"/>
      <c r="E1124" s="79"/>
    </row>
    <row r="1125" s="65" customFormat="1" spans="1:5">
      <c r="A1125" s="74" t="s">
        <v>894</v>
      </c>
      <c r="B1125" s="79"/>
      <c r="C1125" s="79"/>
      <c r="D1125" s="81"/>
      <c r="E1125" s="79"/>
    </row>
    <row r="1126" s="65" customFormat="1" spans="1:5">
      <c r="A1126" s="74" t="s">
        <v>895</v>
      </c>
      <c r="B1126" s="79"/>
      <c r="C1126" s="79"/>
      <c r="D1126" s="81"/>
      <c r="E1126" s="79"/>
    </row>
    <row r="1127" s="65" customFormat="1" spans="1:5">
      <c r="A1127" s="74" t="s">
        <v>896</v>
      </c>
      <c r="B1127" s="79"/>
      <c r="C1127" s="79"/>
      <c r="D1127" s="81"/>
      <c r="E1127" s="79"/>
    </row>
    <row r="1128" s="65" customFormat="1" spans="1:5">
      <c r="A1128" s="74" t="s">
        <v>897</v>
      </c>
      <c r="B1128" s="79"/>
      <c r="C1128" s="79"/>
      <c r="D1128" s="81"/>
      <c r="E1128" s="79"/>
    </row>
    <row r="1129" s="65" customFormat="1" spans="1:5">
      <c r="A1129" s="74" t="s">
        <v>898</v>
      </c>
      <c r="B1129" s="79"/>
      <c r="C1129" s="79"/>
      <c r="D1129" s="81"/>
      <c r="E1129" s="79"/>
    </row>
    <row r="1130" s="65" customFormat="1" spans="1:5">
      <c r="A1130" s="74" t="s">
        <v>899</v>
      </c>
      <c r="B1130" s="79"/>
      <c r="C1130" s="79"/>
      <c r="D1130" s="81"/>
      <c r="E1130" s="79"/>
    </row>
    <row r="1131" s="65" customFormat="1" spans="1:5">
      <c r="A1131" s="74" t="s">
        <v>900</v>
      </c>
      <c r="B1131" s="79"/>
      <c r="C1131" s="79"/>
      <c r="D1131" s="81"/>
      <c r="E1131" s="79"/>
    </row>
    <row r="1132" s="65" customFormat="1" spans="1:5">
      <c r="A1132" s="74" t="s">
        <v>901</v>
      </c>
      <c r="B1132" s="79"/>
      <c r="C1132" s="79"/>
      <c r="D1132" s="81"/>
      <c r="E1132" s="79"/>
    </row>
    <row r="1133" s="65" customFormat="1" spans="1:5">
      <c r="A1133" s="74" t="s">
        <v>902</v>
      </c>
      <c r="B1133" s="79"/>
      <c r="C1133" s="79"/>
      <c r="D1133" s="81"/>
      <c r="E1133" s="79"/>
    </row>
    <row r="1134" s="65" customFormat="1" spans="1:5">
      <c r="A1134" s="74" t="s">
        <v>903</v>
      </c>
      <c r="B1134" s="79"/>
      <c r="C1134" s="79"/>
      <c r="D1134" s="81"/>
      <c r="E1134" s="79"/>
    </row>
    <row r="1135" s="65" customFormat="1" spans="1:5">
      <c r="A1135" s="74" t="s">
        <v>904</v>
      </c>
      <c r="B1135" s="79"/>
      <c r="C1135" s="79"/>
      <c r="D1135" s="81"/>
      <c r="E1135" s="79"/>
    </row>
    <row r="1136" s="65" customFormat="1" spans="1:5">
      <c r="A1136" s="74" t="s">
        <v>905</v>
      </c>
      <c r="B1136" s="79"/>
      <c r="C1136" s="79"/>
      <c r="D1136" s="81"/>
      <c r="E1136" s="79"/>
    </row>
    <row r="1137" s="65" customFormat="1" spans="1:5">
      <c r="A1137" s="74" t="s">
        <v>906</v>
      </c>
      <c r="B1137" s="79"/>
      <c r="C1137" s="79"/>
      <c r="D1137" s="81"/>
      <c r="E1137" s="79"/>
    </row>
    <row r="1138" s="65" customFormat="1" spans="1:5">
      <c r="A1138" s="74" t="s">
        <v>639</v>
      </c>
      <c r="B1138" s="79"/>
      <c r="C1138" s="79"/>
      <c r="D1138" s="81"/>
      <c r="E1138" s="79"/>
    </row>
    <row r="1139" s="65" customFormat="1" spans="1:5">
      <c r="A1139" s="74" t="s">
        <v>907</v>
      </c>
      <c r="B1139" s="79"/>
      <c r="C1139" s="79"/>
      <c r="D1139" s="81"/>
      <c r="E1139" s="79"/>
    </row>
    <row r="1140" s="65" customFormat="1" spans="1:5">
      <c r="A1140" s="74" t="s">
        <v>908</v>
      </c>
      <c r="B1140" s="79">
        <f>SUM(B1141:B1148)</f>
        <v>0</v>
      </c>
      <c r="C1140" s="79">
        <f>SUM(C1141:C1148)</f>
        <v>0</v>
      </c>
      <c r="D1140" s="81"/>
      <c r="E1140" s="79"/>
    </row>
    <row r="1141" s="65" customFormat="1" spans="1:5">
      <c r="A1141" s="74" t="s">
        <v>620</v>
      </c>
      <c r="B1141" s="79"/>
      <c r="C1141" s="79"/>
      <c r="D1141" s="81"/>
      <c r="E1141" s="79"/>
    </row>
    <row r="1142" s="65" customFormat="1" spans="1:5">
      <c r="A1142" s="74" t="s">
        <v>621</v>
      </c>
      <c r="B1142" s="79"/>
      <c r="C1142" s="79"/>
      <c r="D1142" s="81"/>
      <c r="E1142" s="79"/>
    </row>
    <row r="1143" s="65" customFormat="1" spans="1:5">
      <c r="A1143" s="74" t="s">
        <v>622</v>
      </c>
      <c r="B1143" s="79"/>
      <c r="C1143" s="79"/>
      <c r="D1143" s="81"/>
      <c r="E1143" s="79"/>
    </row>
    <row r="1144" s="65" customFormat="1" spans="1:5">
      <c r="A1144" s="74" t="s">
        <v>909</v>
      </c>
      <c r="B1144" s="79"/>
      <c r="C1144" s="79"/>
      <c r="D1144" s="81"/>
      <c r="E1144" s="79"/>
    </row>
    <row r="1145" s="65" customFormat="1" spans="1:5">
      <c r="A1145" s="74" t="s">
        <v>910</v>
      </c>
      <c r="B1145" s="79"/>
      <c r="C1145" s="79"/>
      <c r="D1145" s="81"/>
      <c r="E1145" s="79"/>
    </row>
    <row r="1146" s="65" customFormat="1" spans="1:5">
      <c r="A1146" s="74" t="s">
        <v>911</v>
      </c>
      <c r="B1146" s="79"/>
      <c r="C1146" s="79"/>
      <c r="D1146" s="81"/>
      <c r="E1146" s="79"/>
    </row>
    <row r="1147" s="65" customFormat="1" spans="1:5">
      <c r="A1147" s="74" t="s">
        <v>639</v>
      </c>
      <c r="B1147" s="79"/>
      <c r="C1147" s="79"/>
      <c r="D1147" s="81"/>
      <c r="E1147" s="79"/>
    </row>
    <row r="1148" s="65" customFormat="1" spans="1:5">
      <c r="A1148" s="74" t="s">
        <v>912</v>
      </c>
      <c r="B1148" s="79"/>
      <c r="C1148" s="79"/>
      <c r="D1148" s="81"/>
      <c r="E1148" s="79"/>
    </row>
    <row r="1149" s="65" customFormat="1" spans="1:5">
      <c r="A1149" s="74" t="s">
        <v>913</v>
      </c>
      <c r="B1149" s="79">
        <f>SUM(B1150:B1163)</f>
        <v>12</v>
      </c>
      <c r="C1149" s="79">
        <f>SUM(C1150:C1163)</f>
        <v>14</v>
      </c>
      <c r="D1149" s="81">
        <f>C1149/B1149</f>
        <v>1.16666666666667</v>
      </c>
      <c r="E1149" s="79"/>
    </row>
    <row r="1150" s="65" customFormat="1" spans="1:5">
      <c r="A1150" s="74" t="s">
        <v>620</v>
      </c>
      <c r="B1150" s="79">
        <v>7</v>
      </c>
      <c r="C1150" s="79">
        <v>14</v>
      </c>
      <c r="D1150" s="81">
        <f>C1150/B1150</f>
        <v>2</v>
      </c>
      <c r="E1150" s="79"/>
    </row>
    <row r="1151" s="65" customFormat="1" spans="1:5">
      <c r="A1151" s="74" t="s">
        <v>621</v>
      </c>
      <c r="B1151" s="79"/>
      <c r="C1151" s="79"/>
      <c r="D1151" s="81"/>
      <c r="E1151" s="79"/>
    </row>
    <row r="1152" s="65" customFormat="1" spans="1:5">
      <c r="A1152" s="74" t="s">
        <v>622</v>
      </c>
      <c r="B1152" s="79"/>
      <c r="C1152" s="79"/>
      <c r="D1152" s="81"/>
      <c r="E1152" s="79"/>
    </row>
    <row r="1153" s="65" customFormat="1" spans="1:5">
      <c r="A1153" s="74" t="s">
        <v>914</v>
      </c>
      <c r="B1153" s="79"/>
      <c r="C1153" s="79"/>
      <c r="D1153" s="81"/>
      <c r="E1153" s="79"/>
    </row>
    <row r="1154" s="65" customFormat="1" spans="1:5">
      <c r="A1154" s="74" t="s">
        <v>915</v>
      </c>
      <c r="B1154" s="79"/>
      <c r="C1154" s="79"/>
      <c r="D1154" s="81"/>
      <c r="E1154" s="79"/>
    </row>
    <row r="1155" s="65" customFormat="1" spans="1:5">
      <c r="A1155" s="74" t="s">
        <v>916</v>
      </c>
      <c r="B1155" s="79"/>
      <c r="C1155" s="79"/>
      <c r="D1155" s="81"/>
      <c r="E1155" s="79"/>
    </row>
    <row r="1156" s="65" customFormat="1" spans="1:5">
      <c r="A1156" s="74" t="s">
        <v>917</v>
      </c>
      <c r="B1156" s="79"/>
      <c r="C1156" s="79"/>
      <c r="D1156" s="81"/>
      <c r="E1156" s="79"/>
    </row>
    <row r="1157" s="65" customFormat="1" spans="1:5">
      <c r="A1157" s="74" t="s">
        <v>918</v>
      </c>
      <c r="B1157" s="79">
        <v>5</v>
      </c>
      <c r="C1157" s="79"/>
      <c r="D1157" s="81"/>
      <c r="E1157" s="79"/>
    </row>
    <row r="1158" s="65" customFormat="1" spans="1:5">
      <c r="A1158" s="74" t="s">
        <v>919</v>
      </c>
      <c r="B1158" s="79"/>
      <c r="C1158" s="79"/>
      <c r="D1158" s="81"/>
      <c r="E1158" s="79"/>
    </row>
    <row r="1159" s="65" customFormat="1" spans="1:5">
      <c r="A1159" s="74" t="s">
        <v>920</v>
      </c>
      <c r="B1159" s="79"/>
      <c r="C1159" s="79"/>
      <c r="D1159" s="81"/>
      <c r="E1159" s="79"/>
    </row>
    <row r="1160" s="65" customFormat="1" spans="1:5">
      <c r="A1160" s="74" t="s">
        <v>921</v>
      </c>
      <c r="B1160" s="79"/>
      <c r="C1160" s="79"/>
      <c r="D1160" s="81"/>
      <c r="E1160" s="79"/>
    </row>
    <row r="1161" s="65" customFormat="1" spans="1:5">
      <c r="A1161" s="74" t="s">
        <v>922</v>
      </c>
      <c r="B1161" s="79"/>
      <c r="C1161" s="79"/>
      <c r="D1161" s="81"/>
      <c r="E1161" s="79"/>
    </row>
    <row r="1162" s="65" customFormat="1" spans="1:5">
      <c r="A1162" s="74" t="s">
        <v>923</v>
      </c>
      <c r="B1162" s="79"/>
      <c r="C1162" s="79"/>
      <c r="D1162" s="81"/>
      <c r="E1162" s="79"/>
    </row>
    <row r="1163" s="65" customFormat="1" spans="1:5">
      <c r="A1163" s="74" t="s">
        <v>924</v>
      </c>
      <c r="B1163" s="79"/>
      <c r="C1163" s="79"/>
      <c r="D1163" s="81"/>
      <c r="E1163" s="79"/>
    </row>
    <row r="1164" s="65" customFormat="1" spans="1:5">
      <c r="A1164" s="74" t="s">
        <v>925</v>
      </c>
      <c r="B1164" s="79"/>
      <c r="C1164" s="79"/>
      <c r="D1164" s="81"/>
      <c r="E1164" s="79"/>
    </row>
    <row r="1165" s="65" customFormat="1" spans="1:5">
      <c r="A1165" s="74" t="s">
        <v>926</v>
      </c>
      <c r="B1165" s="79">
        <f>SUM(B1166,B1175,B1179)</f>
        <v>17069</v>
      </c>
      <c r="C1165" s="79">
        <f>SUM(C1166,C1175,C1179)</f>
        <v>0</v>
      </c>
      <c r="D1165" s="81"/>
      <c r="E1165" s="79"/>
    </row>
    <row r="1166" s="65" customFormat="1" spans="1:5">
      <c r="A1166" s="74" t="s">
        <v>927</v>
      </c>
      <c r="B1166" s="79">
        <f>SUM(B1167:B1174)</f>
        <v>17069</v>
      </c>
      <c r="C1166" s="79">
        <f>SUM(C1167:C1174)</f>
        <v>0</v>
      </c>
      <c r="D1166" s="81"/>
      <c r="E1166" s="79"/>
    </row>
    <row r="1167" s="65" customFormat="1" spans="1:5">
      <c r="A1167" s="74" t="s">
        <v>928</v>
      </c>
      <c r="B1167" s="79"/>
      <c r="C1167" s="79"/>
      <c r="D1167" s="81"/>
      <c r="E1167" s="79"/>
    </row>
    <row r="1168" s="65" customFormat="1" spans="1:5">
      <c r="A1168" s="74" t="s">
        <v>929</v>
      </c>
      <c r="B1168" s="79"/>
      <c r="C1168" s="79"/>
      <c r="D1168" s="81"/>
      <c r="E1168" s="79"/>
    </row>
    <row r="1169" s="65" customFormat="1" spans="1:5">
      <c r="A1169" s="74" t="s">
        <v>930</v>
      </c>
      <c r="B1169" s="79">
        <v>10091</v>
      </c>
      <c r="C1169" s="79"/>
      <c r="D1169" s="81"/>
      <c r="E1169" s="79"/>
    </row>
    <row r="1170" s="65" customFormat="1" spans="1:5">
      <c r="A1170" s="74" t="s">
        <v>931</v>
      </c>
      <c r="B1170" s="79"/>
      <c r="C1170" s="79"/>
      <c r="D1170" s="81"/>
      <c r="E1170" s="79"/>
    </row>
    <row r="1171" s="65" customFormat="1" spans="1:5">
      <c r="A1171" s="74" t="s">
        <v>932</v>
      </c>
      <c r="B1171" s="79">
        <v>1796</v>
      </c>
      <c r="C1171" s="79"/>
      <c r="D1171" s="81"/>
      <c r="E1171" s="79"/>
    </row>
    <row r="1172" s="65" customFormat="1" spans="1:5">
      <c r="A1172" s="74" t="s">
        <v>933</v>
      </c>
      <c r="B1172" s="79">
        <v>2</v>
      </c>
      <c r="C1172" s="79"/>
      <c r="D1172" s="81"/>
      <c r="E1172" s="79"/>
    </row>
    <row r="1173" s="65" customFormat="1" spans="1:5">
      <c r="A1173" s="74" t="s">
        <v>934</v>
      </c>
      <c r="B1173" s="79">
        <v>39</v>
      </c>
      <c r="C1173" s="79"/>
      <c r="D1173" s="81"/>
      <c r="E1173" s="79"/>
    </row>
    <row r="1174" s="65" customFormat="1" spans="1:5">
      <c r="A1174" s="74" t="s">
        <v>935</v>
      </c>
      <c r="B1174" s="79">
        <v>5141</v>
      </c>
      <c r="C1174" s="79"/>
      <c r="D1174" s="81"/>
      <c r="E1174" s="79"/>
    </row>
    <row r="1175" s="65" customFormat="1" spans="1:5">
      <c r="A1175" s="74" t="s">
        <v>936</v>
      </c>
      <c r="B1175" s="79">
        <f>SUM(B1176:B1178)</f>
        <v>0</v>
      </c>
      <c r="C1175" s="79">
        <f>SUM(C1176:C1178)</f>
        <v>0</v>
      </c>
      <c r="D1175" s="81"/>
      <c r="E1175" s="79"/>
    </row>
    <row r="1176" s="65" customFormat="1" spans="1:5">
      <c r="A1176" s="74" t="s">
        <v>937</v>
      </c>
      <c r="B1176" s="79"/>
      <c r="C1176" s="79"/>
      <c r="D1176" s="81"/>
      <c r="E1176" s="79"/>
    </row>
    <row r="1177" s="65" customFormat="1" spans="1:5">
      <c r="A1177" s="74" t="s">
        <v>938</v>
      </c>
      <c r="B1177" s="79"/>
      <c r="C1177" s="79"/>
      <c r="D1177" s="81"/>
      <c r="E1177" s="79"/>
    </row>
    <row r="1178" s="65" customFormat="1" spans="1:5">
      <c r="A1178" s="74" t="s">
        <v>939</v>
      </c>
      <c r="B1178" s="79"/>
      <c r="C1178" s="79"/>
      <c r="D1178" s="81"/>
      <c r="E1178" s="79"/>
    </row>
    <row r="1179" s="65" customFormat="1" spans="1:5">
      <c r="A1179" s="74" t="s">
        <v>940</v>
      </c>
      <c r="B1179" s="79">
        <f>SUM(B1180:B1182)</f>
        <v>0</v>
      </c>
      <c r="C1179" s="79">
        <f>SUM(C1180:C1182)</f>
        <v>0</v>
      </c>
      <c r="D1179" s="81"/>
      <c r="E1179" s="79"/>
    </row>
    <row r="1180" s="65" customFormat="1" spans="1:5">
      <c r="A1180" s="74" t="s">
        <v>941</v>
      </c>
      <c r="B1180" s="79"/>
      <c r="C1180" s="79"/>
      <c r="D1180" s="81"/>
      <c r="E1180" s="79"/>
    </row>
    <row r="1181" s="65" customFormat="1" spans="1:5">
      <c r="A1181" s="74" t="s">
        <v>942</v>
      </c>
      <c r="B1181" s="79"/>
      <c r="C1181" s="79"/>
      <c r="D1181" s="81"/>
      <c r="E1181" s="79"/>
    </row>
    <row r="1182" s="65" customFormat="1" spans="1:5">
      <c r="A1182" s="74" t="s">
        <v>943</v>
      </c>
      <c r="B1182" s="79"/>
      <c r="C1182" s="79"/>
      <c r="D1182" s="81"/>
      <c r="E1182" s="79"/>
    </row>
    <row r="1183" s="65" customFormat="1" spans="1:5">
      <c r="A1183" s="74" t="s">
        <v>944</v>
      </c>
      <c r="B1183" s="79">
        <f>SUM(B1184,B1199,B1213,B1218,B1224)</f>
        <v>23</v>
      </c>
      <c r="C1183" s="79">
        <f>SUM(C1184,C1199,C1213,C1218,C1224)</f>
        <v>37</v>
      </c>
      <c r="D1183" s="81">
        <f>C1183/B1183</f>
        <v>1.60869565217391</v>
      </c>
      <c r="E1183" s="79"/>
    </row>
    <row r="1184" s="65" customFormat="1" spans="1:5">
      <c r="A1184" s="74" t="s">
        <v>945</v>
      </c>
      <c r="B1184" s="79">
        <f>SUM(B1185:B1198)</f>
        <v>23</v>
      </c>
      <c r="C1184" s="79">
        <f>SUM(C1185:C1198)</f>
        <v>37</v>
      </c>
      <c r="D1184" s="81">
        <f>C1184/B1184</f>
        <v>1.60869565217391</v>
      </c>
      <c r="E1184" s="79"/>
    </row>
    <row r="1185" s="65" customFormat="1" spans="1:5">
      <c r="A1185" s="74" t="s">
        <v>620</v>
      </c>
      <c r="B1185" s="79"/>
      <c r="C1185" s="79">
        <v>10</v>
      </c>
      <c r="D1185" s="81"/>
      <c r="E1185" s="79"/>
    </row>
    <row r="1186" s="65" customFormat="1" spans="1:5">
      <c r="A1186" s="74" t="s">
        <v>621</v>
      </c>
      <c r="B1186" s="79"/>
      <c r="C1186" s="79"/>
      <c r="D1186" s="81"/>
      <c r="E1186" s="79"/>
    </row>
    <row r="1187" s="65" customFormat="1" spans="1:5">
      <c r="A1187" s="74" t="s">
        <v>622</v>
      </c>
      <c r="B1187" s="79"/>
      <c r="C1187" s="79"/>
      <c r="D1187" s="81"/>
      <c r="E1187" s="79"/>
    </row>
    <row r="1188" s="65" customFormat="1" spans="1:5">
      <c r="A1188" s="74" t="s">
        <v>946</v>
      </c>
      <c r="B1188" s="79"/>
      <c r="C1188" s="79"/>
      <c r="D1188" s="81"/>
      <c r="E1188" s="79"/>
    </row>
    <row r="1189" s="65" customFormat="1" spans="1:5">
      <c r="A1189" s="74" t="s">
        <v>947</v>
      </c>
      <c r="B1189" s="79"/>
      <c r="C1189" s="79"/>
      <c r="D1189" s="81"/>
      <c r="E1189" s="79"/>
    </row>
    <row r="1190" s="65" customFormat="1" spans="1:5">
      <c r="A1190" s="74" t="s">
        <v>948</v>
      </c>
      <c r="B1190" s="79"/>
      <c r="C1190" s="79"/>
      <c r="D1190" s="81"/>
      <c r="E1190" s="79"/>
    </row>
    <row r="1191" s="65" customFormat="1" spans="1:5">
      <c r="A1191" s="74" t="s">
        <v>949</v>
      </c>
      <c r="B1191" s="79"/>
      <c r="C1191" s="79"/>
      <c r="D1191" s="81"/>
      <c r="E1191" s="79"/>
    </row>
    <row r="1192" s="65" customFormat="1" spans="1:5">
      <c r="A1192" s="74" t="s">
        <v>950</v>
      </c>
      <c r="B1192" s="79"/>
      <c r="C1192" s="79"/>
      <c r="D1192" s="81"/>
      <c r="E1192" s="79"/>
    </row>
    <row r="1193" s="65" customFormat="1" spans="1:5">
      <c r="A1193" s="74" t="s">
        <v>951</v>
      </c>
      <c r="B1193" s="79"/>
      <c r="C1193" s="79"/>
      <c r="D1193" s="81"/>
      <c r="E1193" s="79"/>
    </row>
    <row r="1194" s="65" customFormat="1" spans="1:5">
      <c r="A1194" s="74" t="s">
        <v>952</v>
      </c>
      <c r="B1194" s="79"/>
      <c r="C1194" s="79"/>
      <c r="D1194" s="81"/>
      <c r="E1194" s="79"/>
    </row>
    <row r="1195" s="65" customFormat="1" spans="1:5">
      <c r="A1195" s="74" t="s">
        <v>953</v>
      </c>
      <c r="B1195" s="79"/>
      <c r="C1195" s="79"/>
      <c r="D1195" s="81"/>
      <c r="E1195" s="79"/>
    </row>
    <row r="1196" s="65" customFormat="1" spans="1:5">
      <c r="A1196" s="74" t="s">
        <v>954</v>
      </c>
      <c r="B1196" s="79"/>
      <c r="C1196" s="79"/>
      <c r="D1196" s="81"/>
      <c r="E1196" s="79"/>
    </row>
    <row r="1197" s="65" customFormat="1" spans="1:5">
      <c r="A1197" s="74" t="s">
        <v>639</v>
      </c>
      <c r="B1197" s="79">
        <v>23</v>
      </c>
      <c r="C1197" s="79">
        <v>27</v>
      </c>
      <c r="D1197" s="81">
        <f>C1197/B1197</f>
        <v>1.17391304347826</v>
      </c>
      <c r="E1197" s="79"/>
    </row>
    <row r="1198" s="65" customFormat="1" spans="1:5">
      <c r="A1198" s="74" t="s">
        <v>955</v>
      </c>
      <c r="B1198" s="79"/>
      <c r="C1198" s="79"/>
      <c r="D1198" s="81"/>
      <c r="E1198" s="79"/>
    </row>
    <row r="1199" s="65" customFormat="1" spans="1:5">
      <c r="A1199" s="74" t="s">
        <v>956</v>
      </c>
      <c r="B1199" s="79">
        <f>SUM(B1200:B1212)</f>
        <v>0</v>
      </c>
      <c r="C1199" s="79">
        <f>SUM(C1200:C1212)</f>
        <v>0</v>
      </c>
      <c r="D1199" s="81"/>
      <c r="E1199" s="79"/>
    </row>
    <row r="1200" s="65" customFormat="1" spans="1:5">
      <c r="A1200" s="74" t="s">
        <v>620</v>
      </c>
      <c r="B1200" s="79"/>
      <c r="C1200" s="79"/>
      <c r="D1200" s="81"/>
      <c r="E1200" s="79"/>
    </row>
    <row r="1201" s="65" customFormat="1" spans="1:5">
      <c r="A1201" s="74" t="s">
        <v>621</v>
      </c>
      <c r="B1201" s="79"/>
      <c r="C1201" s="79"/>
      <c r="D1201" s="81"/>
      <c r="E1201" s="79"/>
    </row>
    <row r="1202" s="65" customFormat="1" spans="1:5">
      <c r="A1202" s="74" t="s">
        <v>622</v>
      </c>
      <c r="B1202" s="79"/>
      <c r="C1202" s="79"/>
      <c r="D1202" s="81"/>
      <c r="E1202" s="79"/>
    </row>
    <row r="1203" s="65" customFormat="1" spans="1:5">
      <c r="A1203" s="74" t="s">
        <v>957</v>
      </c>
      <c r="B1203" s="79"/>
      <c r="C1203" s="79"/>
      <c r="D1203" s="81"/>
      <c r="E1203" s="79"/>
    </row>
    <row r="1204" s="65" customFormat="1" spans="1:5">
      <c r="A1204" s="74" t="s">
        <v>958</v>
      </c>
      <c r="B1204" s="79"/>
      <c r="C1204" s="79"/>
      <c r="D1204" s="81"/>
      <c r="E1204" s="79"/>
    </row>
    <row r="1205" s="65" customFormat="1" spans="1:5">
      <c r="A1205" s="74" t="s">
        <v>959</v>
      </c>
      <c r="B1205" s="79"/>
      <c r="C1205" s="79"/>
      <c r="D1205" s="81"/>
      <c r="E1205" s="79"/>
    </row>
    <row r="1206" s="65" customFormat="1" spans="1:5">
      <c r="A1206" s="74" t="s">
        <v>960</v>
      </c>
      <c r="B1206" s="79"/>
      <c r="C1206" s="79"/>
      <c r="D1206" s="81"/>
      <c r="E1206" s="79"/>
    </row>
    <row r="1207" s="65" customFormat="1" spans="1:5">
      <c r="A1207" s="74" t="s">
        <v>961</v>
      </c>
      <c r="B1207" s="79"/>
      <c r="C1207" s="79"/>
      <c r="D1207" s="81"/>
      <c r="E1207" s="79"/>
    </row>
    <row r="1208" s="65" customFormat="1" spans="1:5">
      <c r="A1208" s="74" t="s">
        <v>962</v>
      </c>
      <c r="B1208" s="79"/>
      <c r="C1208" s="79"/>
      <c r="D1208" s="81"/>
      <c r="E1208" s="79"/>
    </row>
    <row r="1209" s="65" customFormat="1" spans="1:5">
      <c r="A1209" s="74" t="s">
        <v>963</v>
      </c>
      <c r="B1209" s="79"/>
      <c r="C1209" s="79"/>
      <c r="D1209" s="81"/>
      <c r="E1209" s="79"/>
    </row>
    <row r="1210" s="65" customFormat="1" spans="1:5">
      <c r="A1210" s="74" t="s">
        <v>964</v>
      </c>
      <c r="B1210" s="79"/>
      <c r="C1210" s="79"/>
      <c r="D1210" s="81"/>
      <c r="E1210" s="79"/>
    </row>
    <row r="1211" s="65" customFormat="1" spans="1:5">
      <c r="A1211" s="74" t="s">
        <v>639</v>
      </c>
      <c r="B1211" s="79"/>
      <c r="C1211" s="79"/>
      <c r="D1211" s="81"/>
      <c r="E1211" s="79"/>
    </row>
    <row r="1212" s="65" customFormat="1" spans="1:5">
      <c r="A1212" s="74" t="s">
        <v>965</v>
      </c>
      <c r="B1212" s="79"/>
      <c r="C1212" s="79"/>
      <c r="D1212" s="81"/>
      <c r="E1212" s="79"/>
    </row>
    <row r="1213" s="65" customFormat="1" spans="1:5">
      <c r="A1213" s="74" t="s">
        <v>966</v>
      </c>
      <c r="B1213" s="79">
        <f>SUM(B1214:B1217)</f>
        <v>0</v>
      </c>
      <c r="C1213" s="79">
        <f>SUM(C1214:C1217)</f>
        <v>0</v>
      </c>
      <c r="D1213" s="81"/>
      <c r="E1213" s="79"/>
    </row>
    <row r="1214" s="65" customFormat="1" spans="1:5">
      <c r="A1214" s="74" t="s">
        <v>967</v>
      </c>
      <c r="B1214" s="79"/>
      <c r="C1214" s="79"/>
      <c r="D1214" s="81"/>
      <c r="E1214" s="79"/>
    </row>
    <row r="1215" s="65" customFormat="1" spans="1:5">
      <c r="A1215" s="74" t="s">
        <v>968</v>
      </c>
      <c r="B1215" s="79"/>
      <c r="C1215" s="79"/>
      <c r="D1215" s="81"/>
      <c r="E1215" s="79"/>
    </row>
    <row r="1216" s="65" customFormat="1" spans="1:5">
      <c r="A1216" s="74" t="s">
        <v>969</v>
      </c>
      <c r="B1216" s="79"/>
      <c r="C1216" s="79"/>
      <c r="D1216" s="81"/>
      <c r="E1216" s="79"/>
    </row>
    <row r="1217" s="65" customFormat="1" spans="1:5">
      <c r="A1217" s="74" t="s">
        <v>970</v>
      </c>
      <c r="B1217" s="79"/>
      <c r="C1217" s="79"/>
      <c r="D1217" s="81"/>
      <c r="E1217" s="79"/>
    </row>
    <row r="1218" s="65" customFormat="1" spans="1:5">
      <c r="A1218" s="74" t="s">
        <v>971</v>
      </c>
      <c r="B1218" s="79">
        <f>SUM(B1219:B1223)</f>
        <v>0</v>
      </c>
      <c r="C1218" s="79">
        <f>SUM(C1219:C1223)</f>
        <v>0</v>
      </c>
      <c r="D1218" s="81"/>
      <c r="E1218" s="79"/>
    </row>
    <row r="1219" s="65" customFormat="1" spans="1:5">
      <c r="A1219" s="74" t="s">
        <v>972</v>
      </c>
      <c r="B1219" s="79"/>
      <c r="C1219" s="79"/>
      <c r="D1219" s="81"/>
      <c r="E1219" s="79"/>
    </row>
    <row r="1220" s="65" customFormat="1" spans="1:5">
      <c r="A1220" s="74" t="s">
        <v>973</v>
      </c>
      <c r="B1220" s="79"/>
      <c r="C1220" s="79"/>
      <c r="D1220" s="81"/>
      <c r="E1220" s="79"/>
    </row>
    <row r="1221" s="65" customFormat="1" spans="1:5">
      <c r="A1221" s="74" t="s">
        <v>974</v>
      </c>
      <c r="B1221" s="79"/>
      <c r="C1221" s="79"/>
      <c r="D1221" s="81"/>
      <c r="E1221" s="79"/>
    </row>
    <row r="1222" s="65" customFormat="1" spans="1:5">
      <c r="A1222" s="74" t="s">
        <v>975</v>
      </c>
      <c r="B1222" s="79"/>
      <c r="C1222" s="79"/>
      <c r="D1222" s="81"/>
      <c r="E1222" s="79"/>
    </row>
    <row r="1223" s="65" customFormat="1" spans="1:5">
      <c r="A1223" s="74" t="s">
        <v>976</v>
      </c>
      <c r="B1223" s="79"/>
      <c r="C1223" s="79"/>
      <c r="D1223" s="81"/>
      <c r="E1223" s="79"/>
    </row>
    <row r="1224" s="65" customFormat="1" spans="1:5">
      <c r="A1224" s="74" t="s">
        <v>977</v>
      </c>
      <c r="B1224" s="79">
        <f>SUM(B1225:B1235)</f>
        <v>0</v>
      </c>
      <c r="C1224" s="79">
        <f>SUM(C1225:C1235)</f>
        <v>0</v>
      </c>
      <c r="D1224" s="81"/>
      <c r="E1224" s="79"/>
    </row>
    <row r="1225" s="65" customFormat="1" spans="1:5">
      <c r="A1225" s="74" t="s">
        <v>978</v>
      </c>
      <c r="B1225" s="79"/>
      <c r="C1225" s="79"/>
      <c r="D1225" s="81"/>
      <c r="E1225" s="79"/>
    </row>
    <row r="1226" s="65" customFormat="1" spans="1:5">
      <c r="A1226" s="74" t="s">
        <v>979</v>
      </c>
      <c r="B1226" s="79"/>
      <c r="C1226" s="79"/>
      <c r="D1226" s="81"/>
      <c r="E1226" s="79"/>
    </row>
    <row r="1227" s="65" customFormat="1" spans="1:5">
      <c r="A1227" s="74" t="s">
        <v>980</v>
      </c>
      <c r="B1227" s="79"/>
      <c r="C1227" s="79"/>
      <c r="D1227" s="81"/>
      <c r="E1227" s="79"/>
    </row>
    <row r="1228" s="65" customFormat="1" spans="1:5">
      <c r="A1228" s="74" t="s">
        <v>981</v>
      </c>
      <c r="B1228" s="79"/>
      <c r="C1228" s="79"/>
      <c r="D1228" s="81"/>
      <c r="E1228" s="79"/>
    </row>
    <row r="1229" s="65" customFormat="1" spans="1:5">
      <c r="A1229" s="74" t="s">
        <v>982</v>
      </c>
      <c r="B1229" s="79"/>
      <c r="C1229" s="79"/>
      <c r="D1229" s="81"/>
      <c r="E1229" s="79"/>
    </row>
    <row r="1230" s="65" customFormat="1" spans="1:5">
      <c r="A1230" s="74" t="s">
        <v>983</v>
      </c>
      <c r="B1230" s="79"/>
      <c r="C1230" s="79"/>
      <c r="D1230" s="81"/>
      <c r="E1230" s="79"/>
    </row>
    <row r="1231" s="65" customFormat="1" spans="1:5">
      <c r="A1231" s="74" t="s">
        <v>984</v>
      </c>
      <c r="B1231" s="79"/>
      <c r="C1231" s="79"/>
      <c r="D1231" s="81"/>
      <c r="E1231" s="79"/>
    </row>
    <row r="1232" s="65" customFormat="1" spans="1:5">
      <c r="A1232" s="74" t="s">
        <v>985</v>
      </c>
      <c r="B1232" s="79"/>
      <c r="C1232" s="79"/>
      <c r="D1232" s="81"/>
      <c r="E1232" s="79"/>
    </row>
    <row r="1233" s="65" customFormat="1" spans="1:5">
      <c r="A1233" s="74" t="s">
        <v>986</v>
      </c>
      <c r="B1233" s="79"/>
      <c r="C1233" s="79"/>
      <c r="D1233" s="81"/>
      <c r="E1233" s="79"/>
    </row>
    <row r="1234" s="65" customFormat="1" spans="1:5">
      <c r="A1234" s="74" t="s">
        <v>987</v>
      </c>
      <c r="B1234" s="79"/>
      <c r="C1234" s="79"/>
      <c r="D1234" s="81"/>
      <c r="E1234" s="79"/>
    </row>
    <row r="1235" s="65" customFormat="1" spans="1:5">
      <c r="A1235" s="74" t="s">
        <v>988</v>
      </c>
      <c r="B1235" s="79"/>
      <c r="C1235" s="79"/>
      <c r="D1235" s="81"/>
      <c r="E1235" s="79"/>
    </row>
    <row r="1236" s="65" customFormat="1" spans="1:5">
      <c r="A1236" s="74" t="s">
        <v>989</v>
      </c>
      <c r="B1236" s="79">
        <f>SUM(B1237,B1249,B1255,B1261,B1269,B1282,B1286,B1292)</f>
        <v>104</v>
      </c>
      <c r="C1236" s="79">
        <f>SUM(C1237,C1249,C1255,C1261,C1269,C1282,C1286,C1292)</f>
        <v>1244</v>
      </c>
      <c r="D1236" s="81">
        <f>C1236/B1236</f>
        <v>11.9615384615385</v>
      </c>
      <c r="E1236" s="79"/>
    </row>
    <row r="1237" s="65" customFormat="1" spans="1:5">
      <c r="A1237" s="74" t="s">
        <v>990</v>
      </c>
      <c r="B1237" s="79">
        <f>SUM(B1238:B1248)</f>
        <v>0</v>
      </c>
      <c r="C1237" s="79">
        <f>SUM(C1238:C1248)</f>
        <v>500</v>
      </c>
      <c r="D1237" s="81" t="e">
        <f>C1237/B1237</f>
        <v>#DIV/0!</v>
      </c>
      <c r="E1237" s="79"/>
    </row>
    <row r="1238" s="65" customFormat="1" spans="1:5">
      <c r="A1238" s="74" t="s">
        <v>991</v>
      </c>
      <c r="B1238" s="79"/>
      <c r="C1238" s="79"/>
      <c r="D1238" s="81"/>
      <c r="E1238" s="79"/>
    </row>
    <row r="1239" s="65" customFormat="1" spans="1:5">
      <c r="A1239" s="74" t="s">
        <v>992</v>
      </c>
      <c r="B1239" s="79"/>
      <c r="C1239" s="79"/>
      <c r="D1239" s="81"/>
      <c r="E1239" s="79"/>
    </row>
    <row r="1240" s="65" customFormat="1" spans="1:5">
      <c r="A1240" s="74" t="s">
        <v>993</v>
      </c>
      <c r="B1240" s="79"/>
      <c r="C1240" s="79"/>
      <c r="D1240" s="81"/>
      <c r="E1240" s="79"/>
    </row>
    <row r="1241" s="65" customFormat="1" spans="1:5">
      <c r="A1241" s="74" t="s">
        <v>994</v>
      </c>
      <c r="B1241" s="79"/>
      <c r="C1241" s="79"/>
      <c r="D1241" s="81"/>
      <c r="E1241" s="79"/>
    </row>
    <row r="1242" s="65" customFormat="1" spans="1:5">
      <c r="A1242" s="74" t="s">
        <v>995</v>
      </c>
      <c r="B1242" s="79"/>
      <c r="C1242" s="79"/>
      <c r="D1242" s="81"/>
      <c r="E1242" s="79"/>
    </row>
    <row r="1243" s="65" customFormat="1" spans="1:5">
      <c r="A1243" s="74" t="s">
        <v>996</v>
      </c>
      <c r="B1243" s="79"/>
      <c r="C1243" s="79">
        <v>500</v>
      </c>
      <c r="D1243" s="81" t="e">
        <f>C1243/B1243</f>
        <v>#DIV/0!</v>
      </c>
      <c r="E1243" s="79"/>
    </row>
    <row r="1244" s="65" customFormat="1" spans="1:5">
      <c r="A1244" s="74" t="s">
        <v>997</v>
      </c>
      <c r="B1244" s="79"/>
      <c r="C1244" s="79"/>
      <c r="D1244" s="81"/>
      <c r="E1244" s="79"/>
    </row>
    <row r="1245" s="65" customFormat="1" spans="1:5">
      <c r="A1245" s="74" t="s">
        <v>998</v>
      </c>
      <c r="B1245" s="79"/>
      <c r="C1245" s="79"/>
      <c r="D1245" s="81"/>
      <c r="E1245" s="79"/>
    </row>
    <row r="1246" s="65" customFormat="1" spans="1:5">
      <c r="A1246" s="74" t="s">
        <v>999</v>
      </c>
      <c r="B1246" s="79"/>
      <c r="C1246" s="79"/>
      <c r="D1246" s="81"/>
      <c r="E1246" s="79"/>
    </row>
    <row r="1247" s="65" customFormat="1" spans="1:5">
      <c r="A1247" s="74" t="s">
        <v>1000</v>
      </c>
      <c r="B1247" s="79"/>
      <c r="C1247" s="79"/>
      <c r="D1247" s="81"/>
      <c r="E1247" s="79"/>
    </row>
    <row r="1248" s="65" customFormat="1" spans="1:5">
      <c r="A1248" s="74" t="s">
        <v>1001</v>
      </c>
      <c r="B1248" s="79"/>
      <c r="C1248" s="79"/>
      <c r="D1248" s="81"/>
      <c r="E1248" s="79"/>
    </row>
    <row r="1249" s="65" customFormat="1" spans="1:5">
      <c r="A1249" s="74" t="s">
        <v>1002</v>
      </c>
      <c r="B1249" s="79">
        <f>SUM(B1250:B1254)</f>
        <v>0</v>
      </c>
      <c r="C1249" s="79">
        <f>SUM(C1250:C1254)</f>
        <v>213</v>
      </c>
      <c r="D1249" s="81"/>
      <c r="E1249" s="79"/>
    </row>
    <row r="1250" s="65" customFormat="1" spans="1:5">
      <c r="A1250" s="74" t="s">
        <v>991</v>
      </c>
      <c r="B1250" s="79"/>
      <c r="C1250" s="79">
        <v>213</v>
      </c>
      <c r="D1250" s="81"/>
      <c r="E1250" s="79"/>
    </row>
    <row r="1251" s="65" customFormat="1" spans="1:5">
      <c r="A1251" s="74" t="s">
        <v>1003</v>
      </c>
      <c r="B1251" s="79"/>
      <c r="C1251" s="79"/>
      <c r="D1251" s="81"/>
      <c r="E1251" s="79"/>
    </row>
    <row r="1252" s="65" customFormat="1" spans="1:5">
      <c r="A1252" s="74" t="s">
        <v>993</v>
      </c>
      <c r="B1252" s="79"/>
      <c r="C1252" s="79"/>
      <c r="D1252" s="81"/>
      <c r="E1252" s="79"/>
    </row>
    <row r="1253" s="65" customFormat="1" spans="1:5">
      <c r="A1253" s="74" t="s">
        <v>1004</v>
      </c>
      <c r="B1253" s="79"/>
      <c r="C1253" s="79"/>
      <c r="D1253" s="81"/>
      <c r="E1253" s="79"/>
    </row>
    <row r="1254" s="65" customFormat="1" spans="1:5">
      <c r="A1254" s="74" t="s">
        <v>1005</v>
      </c>
      <c r="B1254" s="79"/>
      <c r="C1254" s="79"/>
      <c r="D1254" s="81"/>
      <c r="E1254" s="79"/>
    </row>
    <row r="1255" s="65" customFormat="1" spans="1:5">
      <c r="A1255" s="74" t="s">
        <v>1006</v>
      </c>
      <c r="B1255" s="79">
        <f>SUM(B1256:B1260)</f>
        <v>0</v>
      </c>
      <c r="C1255" s="79">
        <f>SUM(C1256:C1260)</f>
        <v>0</v>
      </c>
      <c r="D1255" s="81"/>
      <c r="E1255" s="79"/>
    </row>
    <row r="1256" s="65" customFormat="1" spans="1:5">
      <c r="A1256" s="74" t="s">
        <v>991</v>
      </c>
      <c r="B1256" s="79"/>
      <c r="C1256" s="79"/>
      <c r="D1256" s="81"/>
      <c r="E1256" s="79"/>
    </row>
    <row r="1257" s="65" customFormat="1" spans="1:5">
      <c r="A1257" s="74" t="s">
        <v>992</v>
      </c>
      <c r="B1257" s="79"/>
      <c r="C1257" s="79"/>
      <c r="D1257" s="81"/>
      <c r="E1257" s="79"/>
    </row>
    <row r="1258" s="65" customFormat="1" spans="1:5">
      <c r="A1258" s="74" t="s">
        <v>993</v>
      </c>
      <c r="B1258" s="79"/>
      <c r="C1258" s="79"/>
      <c r="D1258" s="81"/>
      <c r="E1258" s="79"/>
    </row>
    <row r="1259" s="65" customFormat="1" spans="1:5">
      <c r="A1259" s="74" t="s">
        <v>1007</v>
      </c>
      <c r="B1259" s="79"/>
      <c r="C1259" s="79"/>
      <c r="D1259" s="81"/>
      <c r="E1259" s="79"/>
    </row>
    <row r="1260" s="65" customFormat="1" spans="1:5">
      <c r="A1260" s="74" t="s">
        <v>1008</v>
      </c>
      <c r="B1260" s="79"/>
      <c r="C1260" s="79"/>
      <c r="D1260" s="81"/>
      <c r="E1260" s="79"/>
    </row>
    <row r="1261" s="65" customFormat="1" spans="1:5">
      <c r="A1261" s="74" t="s">
        <v>1009</v>
      </c>
      <c r="B1261" s="79">
        <f>SUM(B1262:B1268)</f>
        <v>0</v>
      </c>
      <c r="C1261" s="79">
        <f>SUM(C1262:C1268)</f>
        <v>0</v>
      </c>
      <c r="D1261" s="81"/>
      <c r="E1261" s="79"/>
    </row>
    <row r="1262" s="65" customFormat="1" spans="1:5">
      <c r="A1262" s="74" t="s">
        <v>991</v>
      </c>
      <c r="B1262" s="79"/>
      <c r="C1262" s="79"/>
      <c r="D1262" s="81"/>
      <c r="E1262" s="79"/>
    </row>
    <row r="1263" s="65" customFormat="1" spans="1:5">
      <c r="A1263" s="74" t="s">
        <v>992</v>
      </c>
      <c r="B1263" s="79"/>
      <c r="C1263" s="79"/>
      <c r="D1263" s="81"/>
      <c r="E1263" s="79"/>
    </row>
    <row r="1264" s="65" customFormat="1" spans="1:5">
      <c r="A1264" s="74" t="s">
        <v>993</v>
      </c>
      <c r="B1264" s="79"/>
      <c r="C1264" s="79"/>
      <c r="D1264" s="81"/>
      <c r="E1264" s="79"/>
    </row>
    <row r="1265" s="65" customFormat="1" spans="1:5">
      <c r="A1265" s="74" t="s">
        <v>1010</v>
      </c>
      <c r="B1265" s="79"/>
      <c r="C1265" s="79"/>
      <c r="D1265" s="81"/>
      <c r="E1265" s="79"/>
    </row>
    <row r="1266" s="65" customFormat="1" spans="1:5">
      <c r="A1266" s="74" t="s">
        <v>1011</v>
      </c>
      <c r="B1266" s="79"/>
      <c r="C1266" s="79"/>
      <c r="D1266" s="81"/>
      <c r="E1266" s="79"/>
    </row>
    <row r="1267" s="65" customFormat="1" spans="1:5">
      <c r="A1267" s="74" t="s">
        <v>1000</v>
      </c>
      <c r="B1267" s="79"/>
      <c r="C1267" s="79"/>
      <c r="D1267" s="81"/>
      <c r="E1267" s="79"/>
    </row>
    <row r="1268" s="65" customFormat="1" spans="1:5">
      <c r="A1268" s="74" t="s">
        <v>1012</v>
      </c>
      <c r="B1268" s="79"/>
      <c r="C1268" s="79"/>
      <c r="D1268" s="81"/>
      <c r="E1268" s="79"/>
    </row>
    <row r="1269" s="65" customFormat="1" spans="1:5">
      <c r="A1269" s="74" t="s">
        <v>1013</v>
      </c>
      <c r="B1269" s="79">
        <f>SUM(B1270:B1281)</f>
        <v>104</v>
      </c>
      <c r="C1269" s="79">
        <f>SUM(C1270:C1281)</f>
        <v>531</v>
      </c>
      <c r="D1269" s="81">
        <f>C1269/B1269</f>
        <v>5.10576923076923</v>
      </c>
      <c r="E1269" s="79"/>
    </row>
    <row r="1270" s="65" customFormat="1" spans="1:5">
      <c r="A1270" s="74" t="s">
        <v>991</v>
      </c>
      <c r="B1270" s="79"/>
      <c r="C1270" s="79"/>
      <c r="D1270" s="81"/>
      <c r="E1270" s="79"/>
    </row>
    <row r="1271" s="65" customFormat="1" spans="1:5">
      <c r="A1271" s="74" t="s">
        <v>992</v>
      </c>
      <c r="B1271" s="79">
        <v>98</v>
      </c>
      <c r="C1271" s="79"/>
      <c r="D1271" s="81"/>
      <c r="E1271" s="79"/>
    </row>
    <row r="1272" s="65" customFormat="1" spans="1:5">
      <c r="A1272" s="74" t="s">
        <v>993</v>
      </c>
      <c r="B1272" s="79"/>
      <c r="C1272" s="79"/>
      <c r="D1272" s="81"/>
      <c r="E1272" s="79"/>
    </row>
    <row r="1273" s="65" customFormat="1" spans="1:5">
      <c r="A1273" s="74" t="s">
        <v>1014</v>
      </c>
      <c r="B1273" s="79"/>
      <c r="C1273" s="79"/>
      <c r="D1273" s="81"/>
      <c r="E1273" s="79"/>
    </row>
    <row r="1274" s="65" customFormat="1" spans="1:5">
      <c r="A1274" s="74" t="s">
        <v>1015</v>
      </c>
      <c r="B1274" s="79"/>
      <c r="C1274" s="79"/>
      <c r="D1274" s="81"/>
      <c r="E1274" s="79"/>
    </row>
    <row r="1275" s="65" customFormat="1" spans="1:5">
      <c r="A1275" s="74" t="s">
        <v>1016</v>
      </c>
      <c r="B1275" s="79"/>
      <c r="C1275" s="79"/>
      <c r="D1275" s="81"/>
      <c r="E1275" s="79"/>
    </row>
    <row r="1276" s="65" customFormat="1" spans="1:5">
      <c r="A1276" s="74" t="s">
        <v>1017</v>
      </c>
      <c r="B1276" s="79"/>
      <c r="C1276" s="79">
        <v>299</v>
      </c>
      <c r="D1276" s="81"/>
      <c r="E1276" s="79"/>
    </row>
    <row r="1277" s="65" customFormat="1" spans="1:5">
      <c r="A1277" s="74" t="s">
        <v>1018</v>
      </c>
      <c r="B1277" s="79"/>
      <c r="C1277" s="79"/>
      <c r="D1277" s="81"/>
      <c r="E1277" s="79"/>
    </row>
    <row r="1278" s="65" customFormat="1" spans="1:5">
      <c r="A1278" s="74" t="s">
        <v>1019</v>
      </c>
      <c r="B1278" s="79"/>
      <c r="C1278" s="79"/>
      <c r="D1278" s="81"/>
      <c r="E1278" s="79"/>
    </row>
    <row r="1279" s="65" customFormat="1" spans="1:5">
      <c r="A1279" s="74" t="s">
        <v>1020</v>
      </c>
      <c r="B1279" s="79"/>
      <c r="C1279" s="79">
        <v>13</v>
      </c>
      <c r="D1279" s="81"/>
      <c r="E1279" s="79"/>
    </row>
    <row r="1280" s="65" customFormat="1" spans="1:5">
      <c r="A1280" s="74" t="s">
        <v>1021</v>
      </c>
      <c r="B1280" s="79"/>
      <c r="C1280" s="79">
        <v>219</v>
      </c>
      <c r="D1280" s="81"/>
      <c r="E1280" s="79"/>
    </row>
    <row r="1281" s="65" customFormat="1" spans="1:5">
      <c r="A1281" s="74" t="s">
        <v>1022</v>
      </c>
      <c r="B1281" s="79">
        <v>6</v>
      </c>
      <c r="C1281" s="79"/>
      <c r="D1281" s="81"/>
      <c r="E1281" s="79"/>
    </row>
    <row r="1282" s="65" customFormat="1" spans="1:5">
      <c r="A1282" s="74" t="s">
        <v>1023</v>
      </c>
      <c r="B1282" s="79">
        <f>SUM(B1283:B1285)</f>
        <v>0</v>
      </c>
      <c r="C1282" s="79">
        <f>SUM(C1283:C1285)</f>
        <v>0</v>
      </c>
      <c r="D1282" s="81"/>
      <c r="E1282" s="79"/>
    </row>
    <row r="1283" s="65" customFormat="1" spans="1:5">
      <c r="A1283" s="74" t="s">
        <v>1024</v>
      </c>
      <c r="B1283" s="79"/>
      <c r="C1283" s="79"/>
      <c r="D1283" s="81"/>
      <c r="E1283" s="79"/>
    </row>
    <row r="1284" s="65" customFormat="1" spans="1:5">
      <c r="A1284" s="74" t="s">
        <v>1025</v>
      </c>
      <c r="B1284" s="79"/>
      <c r="C1284" s="79"/>
      <c r="D1284" s="81"/>
      <c r="E1284" s="79"/>
    </row>
    <row r="1285" s="65" customFormat="1" spans="1:5">
      <c r="A1285" s="74" t="s">
        <v>1026</v>
      </c>
      <c r="B1285" s="79"/>
      <c r="C1285" s="79"/>
      <c r="D1285" s="81"/>
      <c r="E1285" s="79"/>
    </row>
    <row r="1286" s="65" customFormat="1" spans="1:5">
      <c r="A1286" s="74" t="s">
        <v>1027</v>
      </c>
      <c r="B1286" s="79">
        <f>SUM(B1287:B1291)</f>
        <v>0</v>
      </c>
      <c r="C1286" s="79">
        <f>SUM(C1287:C1291)</f>
        <v>0</v>
      </c>
      <c r="D1286" s="81"/>
      <c r="E1286" s="79"/>
    </row>
    <row r="1287" s="65" customFormat="1" spans="1:5">
      <c r="A1287" s="74" t="s">
        <v>1028</v>
      </c>
      <c r="B1287" s="79"/>
      <c r="C1287" s="79"/>
      <c r="D1287" s="81"/>
      <c r="E1287" s="79"/>
    </row>
    <row r="1288" s="65" customFormat="1" spans="1:5">
      <c r="A1288" s="74" t="s">
        <v>1029</v>
      </c>
      <c r="B1288" s="79"/>
      <c r="C1288" s="79"/>
      <c r="D1288" s="81"/>
      <c r="E1288" s="79"/>
    </row>
    <row r="1289" s="65" customFormat="1" spans="1:5">
      <c r="A1289" s="74" t="s">
        <v>1030</v>
      </c>
      <c r="B1289" s="79"/>
      <c r="C1289" s="79"/>
      <c r="D1289" s="81"/>
      <c r="E1289" s="79"/>
    </row>
    <row r="1290" s="65" customFormat="1" spans="1:5">
      <c r="A1290" s="74" t="s">
        <v>1031</v>
      </c>
      <c r="B1290" s="79"/>
      <c r="C1290" s="79"/>
      <c r="D1290" s="81"/>
      <c r="E1290" s="79"/>
    </row>
    <row r="1291" s="65" customFormat="1" spans="1:5">
      <c r="A1291" s="74" t="s">
        <v>1032</v>
      </c>
      <c r="B1291" s="79"/>
      <c r="C1291" s="79"/>
      <c r="D1291" s="81"/>
      <c r="E1291" s="79"/>
    </row>
    <row r="1292" s="65" customFormat="1" spans="1:5">
      <c r="A1292" s="74" t="s">
        <v>1033</v>
      </c>
      <c r="B1292" s="79"/>
      <c r="C1292" s="79"/>
      <c r="D1292" s="81"/>
      <c r="E1292" s="79"/>
    </row>
    <row r="1293" s="65" customFormat="1" spans="1:5">
      <c r="A1293" s="74" t="s">
        <v>1034</v>
      </c>
      <c r="B1293" s="79"/>
      <c r="C1293" s="79"/>
      <c r="D1293" s="81"/>
      <c r="E1293" s="79"/>
    </row>
    <row r="1294" s="65" customFormat="1" spans="1:5">
      <c r="A1294" s="74" t="s">
        <v>1035</v>
      </c>
      <c r="B1294" s="79">
        <f>SUM(B1295)</f>
        <v>2591</v>
      </c>
      <c r="C1294" s="79">
        <f>SUM(C1295)</f>
        <v>7386</v>
      </c>
      <c r="D1294" s="81"/>
      <c r="E1294" s="79"/>
    </row>
    <row r="1295" s="65" customFormat="1" spans="1:5">
      <c r="A1295" s="74" t="s">
        <v>1036</v>
      </c>
      <c r="B1295" s="79">
        <f>SUM(B1296:B1299)</f>
        <v>2591</v>
      </c>
      <c r="C1295" s="79">
        <f>SUM(C1296:C1299)</f>
        <v>7386</v>
      </c>
      <c r="D1295" s="81"/>
      <c r="E1295" s="79"/>
    </row>
    <row r="1296" s="65" customFormat="1" spans="1:5">
      <c r="A1296" s="74" t="s">
        <v>1037</v>
      </c>
      <c r="B1296" s="79">
        <v>2586</v>
      </c>
      <c r="C1296" s="79">
        <v>4602</v>
      </c>
      <c r="D1296" s="81"/>
      <c r="E1296" s="79"/>
    </row>
    <row r="1297" s="65" customFormat="1" spans="1:5">
      <c r="A1297" s="74" t="s">
        <v>1038</v>
      </c>
      <c r="B1297" s="79"/>
      <c r="C1297" s="79">
        <v>120</v>
      </c>
      <c r="D1297" s="81"/>
      <c r="E1297" s="79"/>
    </row>
    <row r="1298" s="65" customFormat="1" spans="1:5">
      <c r="A1298" s="74" t="s">
        <v>1039</v>
      </c>
      <c r="B1298" s="79"/>
      <c r="C1298" s="79">
        <v>2664</v>
      </c>
      <c r="D1298" s="81"/>
      <c r="E1298" s="79"/>
    </row>
    <row r="1299" s="65" customFormat="1" spans="1:5">
      <c r="A1299" s="74" t="s">
        <v>1040</v>
      </c>
      <c r="B1299" s="79">
        <v>5</v>
      </c>
      <c r="C1299" s="79"/>
      <c r="D1299" s="81"/>
      <c r="E1299" s="79"/>
    </row>
    <row r="1300" s="65" customFormat="1" spans="1:5">
      <c r="A1300" s="79" t="s">
        <v>1041</v>
      </c>
      <c r="B1300" s="79">
        <f>SUM(B1301)</f>
        <v>0</v>
      </c>
      <c r="C1300" s="79">
        <f>SUM(C1301)</f>
        <v>0</v>
      </c>
      <c r="D1300" s="81"/>
      <c r="E1300" s="79"/>
    </row>
    <row r="1301" s="65" customFormat="1" spans="1:5">
      <c r="A1301" s="79" t="s">
        <v>1042</v>
      </c>
      <c r="B1301" s="79"/>
      <c r="C1301" s="79"/>
      <c r="D1301" s="81"/>
      <c r="E1301" s="79"/>
    </row>
    <row r="1302" s="65" customFormat="1" spans="1:5">
      <c r="A1302" s="79" t="s">
        <v>1043</v>
      </c>
      <c r="B1302" s="77">
        <f>SUM(B1303:B1304)</f>
        <v>771</v>
      </c>
      <c r="C1302" s="77">
        <f>SUM(C1303:C1304)</f>
        <v>285</v>
      </c>
      <c r="D1302" s="81">
        <f>C1302/B1302</f>
        <v>0.369649805447471</v>
      </c>
      <c r="E1302" s="77"/>
    </row>
    <row r="1303" s="65" customFormat="1" spans="1:5">
      <c r="A1303" s="79" t="s">
        <v>1044</v>
      </c>
      <c r="B1303" s="77"/>
      <c r="C1303" s="77"/>
      <c r="D1303" s="81"/>
      <c r="E1303" s="77"/>
    </row>
    <row r="1304" s="65" customFormat="1" spans="1:5">
      <c r="A1304" s="79" t="s">
        <v>1045</v>
      </c>
      <c r="B1304" s="77">
        <v>771</v>
      </c>
      <c r="C1304" s="77">
        <v>285</v>
      </c>
      <c r="D1304" s="81"/>
      <c r="E1304" s="77"/>
    </row>
    <row r="1305" s="65" customFormat="1" spans="1:5">
      <c r="A1305" s="79"/>
      <c r="B1305" s="77"/>
      <c r="C1305" s="77"/>
      <c r="D1305" s="81"/>
      <c r="E1305" s="77"/>
    </row>
    <row r="1306" s="65" customFormat="1" spans="1:5">
      <c r="A1306" s="79"/>
      <c r="B1306" s="77"/>
      <c r="C1306" s="77"/>
      <c r="D1306" s="81"/>
      <c r="E1306" s="77"/>
    </row>
    <row r="1307" s="65" customFormat="1" spans="1:5">
      <c r="A1307" s="90" t="s">
        <v>1046</v>
      </c>
      <c r="B1307" s="91">
        <f>SUM(B5,B251,B254,B266,B355,B409,B465,B521,B638,B709,B782,B801,B926,B990,B1056,B1076,B1091,B1101,B1165,B1183,B1236,B1293,B1294,B1300,B1302)</f>
        <v>224963</v>
      </c>
      <c r="C1307" s="91">
        <f>SUM(C5,C251,C254,C266,C355,C409,C465,C521,C638,C709,C782,C801,C926,C990,C1056,C1076,C1091,C1101,C1165,C1183,C1236,C1293,C1294,C1300,C1302)</f>
        <v>153450</v>
      </c>
      <c r="D1307" s="81">
        <f>C1307/B1307</f>
        <v>0.682112169556772</v>
      </c>
      <c r="E1307" s="77"/>
    </row>
    <row r="1308" s="65" customFormat="1" spans="4:4">
      <c r="D1308" s="78"/>
    </row>
    <row r="1309" s="65" customFormat="1" spans="4:4">
      <c r="D1309" s="78"/>
    </row>
    <row r="1310" s="65" customFormat="1" spans="4:4">
      <c r="D1310" s="78"/>
    </row>
    <row r="1311" s="65" customFormat="1" spans="4:4">
      <c r="D1311" s="78"/>
    </row>
  </sheetData>
  <mergeCells count="1">
    <mergeCell ref="A2:E2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6"/>
  <sheetViews>
    <sheetView topLeftCell="A217" workbookViewId="0">
      <selection activeCell="B6" sqref="B6"/>
    </sheetView>
  </sheetViews>
  <sheetFormatPr defaultColWidth="9" defaultRowHeight="14.25"/>
  <cols>
    <col min="1" max="1" width="45.25" style="65" customWidth="1"/>
    <col min="2" max="2" width="15.5" style="65" customWidth="1"/>
    <col min="3" max="3" width="15.25" style="65" customWidth="1"/>
    <col min="4" max="4" width="19.125" style="65" customWidth="1"/>
    <col min="5" max="5" width="18.125" style="65" customWidth="1"/>
    <col min="6" max="7" width="15.25" style="65" customWidth="1"/>
    <col min="8" max="8" width="15.5" style="65" customWidth="1"/>
    <col min="9" max="16384" width="9" style="65"/>
  </cols>
  <sheetData>
    <row r="1" s="1" customFormat="1" spans="1:256">
      <c r="A1" s="67" t="s">
        <v>1047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</row>
    <row r="2" s="65" customFormat="1" ht="20.25" spans="1:8">
      <c r="A2" s="68" t="s">
        <v>1048</v>
      </c>
      <c r="B2" s="68"/>
      <c r="C2" s="68"/>
      <c r="D2" s="68"/>
      <c r="E2" s="68"/>
      <c r="F2" s="68"/>
      <c r="G2" s="68"/>
      <c r="H2" s="68"/>
    </row>
    <row r="3" s="65" customFormat="1" ht="18" customHeight="1" spans="1:8">
      <c r="A3" s="67"/>
      <c r="H3" s="69" t="s">
        <v>2</v>
      </c>
    </row>
    <row r="4" s="66" customFormat="1" ht="31.5" customHeight="1" spans="1:8">
      <c r="A4" s="70" t="s">
        <v>38</v>
      </c>
      <c r="B4" s="70" t="s">
        <v>1049</v>
      </c>
      <c r="C4" s="70" t="s">
        <v>1050</v>
      </c>
      <c r="D4" s="71" t="s">
        <v>1051</v>
      </c>
      <c r="E4" s="72" t="s">
        <v>1052</v>
      </c>
      <c r="F4" s="72" t="s">
        <v>1053</v>
      </c>
      <c r="G4" s="70" t="s">
        <v>1054</v>
      </c>
      <c r="H4" s="70" t="s">
        <v>1055</v>
      </c>
    </row>
    <row r="5" s="66" customFormat="1" ht="27" customHeight="1" spans="1:8">
      <c r="A5" s="70"/>
      <c r="B5" s="70"/>
      <c r="C5" s="70"/>
      <c r="D5" s="73"/>
      <c r="E5" s="72"/>
      <c r="F5" s="72"/>
      <c r="G5" s="70"/>
      <c r="H5" s="70"/>
    </row>
    <row r="6" s="65" customFormat="1" ht="20.1" customHeight="1" spans="1:8">
      <c r="A6" s="74" t="s">
        <v>41</v>
      </c>
      <c r="B6" s="70">
        <f>SUM(B7:B33)</f>
        <v>23942</v>
      </c>
      <c r="C6" s="70">
        <f>SUM(C7:C33)</f>
        <v>23942</v>
      </c>
      <c r="D6" s="73"/>
      <c r="E6" s="70"/>
      <c r="F6" s="70"/>
      <c r="G6" s="70"/>
      <c r="H6" s="70"/>
    </row>
    <row r="7" s="65" customFormat="1" ht="20.1" customHeight="1" spans="1:8">
      <c r="A7" s="75" t="s">
        <v>42</v>
      </c>
      <c r="B7" s="70">
        <v>427</v>
      </c>
      <c r="C7" s="70">
        <v>427</v>
      </c>
      <c r="D7" s="73"/>
      <c r="E7" s="70"/>
      <c r="F7" s="70"/>
      <c r="G7" s="70"/>
      <c r="H7" s="70"/>
    </row>
    <row r="8" s="65" customFormat="1" ht="20.1" customHeight="1" spans="1:8">
      <c r="A8" s="75" t="s">
        <v>54</v>
      </c>
      <c r="B8" s="70">
        <v>263</v>
      </c>
      <c r="C8" s="70">
        <v>263</v>
      </c>
      <c r="D8" s="73"/>
      <c r="E8" s="70"/>
      <c r="F8" s="70"/>
      <c r="G8" s="70"/>
      <c r="H8" s="70"/>
    </row>
    <row r="9" s="65" customFormat="1" ht="20.1" customHeight="1" spans="1:8">
      <c r="A9" s="75" t="s">
        <v>59</v>
      </c>
      <c r="B9" s="70">
        <v>8509</v>
      </c>
      <c r="C9" s="70">
        <v>8509</v>
      </c>
      <c r="D9" s="73"/>
      <c r="E9" s="70"/>
      <c r="F9" s="70"/>
      <c r="G9" s="70"/>
      <c r="H9" s="70"/>
    </row>
    <row r="10" s="65" customFormat="1" ht="20.1" customHeight="1" spans="1:8">
      <c r="A10" s="75" t="s">
        <v>66</v>
      </c>
      <c r="B10" s="70">
        <v>284</v>
      </c>
      <c r="C10" s="70">
        <v>284</v>
      </c>
      <c r="D10" s="73"/>
      <c r="E10" s="70"/>
      <c r="F10" s="70"/>
      <c r="G10" s="70"/>
      <c r="H10" s="70"/>
    </row>
    <row r="11" s="65" customFormat="1" ht="20.1" customHeight="1" spans="1:8">
      <c r="A11" s="76" t="s">
        <v>74</v>
      </c>
      <c r="B11" s="70">
        <v>157</v>
      </c>
      <c r="C11" s="70">
        <v>157</v>
      </c>
      <c r="D11" s="73"/>
      <c r="E11" s="70"/>
      <c r="F11" s="70"/>
      <c r="G11" s="70"/>
      <c r="H11" s="70"/>
    </row>
    <row r="12" s="65" customFormat="1" ht="20.1" customHeight="1" spans="1:8">
      <c r="A12" s="75" t="s">
        <v>81</v>
      </c>
      <c r="B12" s="70">
        <v>1202</v>
      </c>
      <c r="C12" s="70">
        <v>1202</v>
      </c>
      <c r="D12" s="73"/>
      <c r="E12" s="70"/>
      <c r="F12" s="70"/>
      <c r="G12" s="70"/>
      <c r="H12" s="70"/>
    </row>
    <row r="13" s="65" customFormat="1" ht="20.1" customHeight="1" spans="1:8">
      <c r="A13" s="75" t="s">
        <v>88</v>
      </c>
      <c r="B13" s="70">
        <v>1463</v>
      </c>
      <c r="C13" s="70">
        <v>1463</v>
      </c>
      <c r="D13" s="73"/>
      <c r="E13" s="70"/>
      <c r="F13" s="70"/>
      <c r="G13" s="70"/>
      <c r="H13" s="70"/>
    </row>
    <row r="14" s="65" customFormat="1" ht="20.1" customHeight="1" spans="1:8">
      <c r="A14" s="76" t="s">
        <v>95</v>
      </c>
      <c r="B14" s="70">
        <v>277</v>
      </c>
      <c r="C14" s="70">
        <v>277</v>
      </c>
      <c r="D14" s="73"/>
      <c r="E14" s="70"/>
      <c r="F14" s="70"/>
      <c r="G14" s="70"/>
      <c r="H14" s="70"/>
    </row>
    <row r="15" s="65" customFormat="1" ht="20.1" customHeight="1" spans="1:8">
      <c r="A15" s="75" t="s">
        <v>99</v>
      </c>
      <c r="B15" s="70"/>
      <c r="C15" s="70"/>
      <c r="D15" s="73"/>
      <c r="E15" s="70"/>
      <c r="F15" s="70"/>
      <c r="G15" s="70"/>
      <c r="H15" s="70"/>
    </row>
    <row r="16" s="65" customFormat="1" ht="20.1" customHeight="1" spans="1:8">
      <c r="A16" s="76" t="s">
        <v>107</v>
      </c>
      <c r="B16" s="70">
        <v>943</v>
      </c>
      <c r="C16" s="70">
        <v>943</v>
      </c>
      <c r="D16" s="73"/>
      <c r="E16" s="70"/>
      <c r="F16" s="70"/>
      <c r="G16" s="70"/>
      <c r="H16" s="70"/>
    </row>
    <row r="17" s="65" customFormat="1" ht="20.1" customHeight="1" spans="1:8">
      <c r="A17" s="74" t="s">
        <v>113</v>
      </c>
      <c r="B17" s="70">
        <v>611</v>
      </c>
      <c r="C17" s="70">
        <v>611</v>
      </c>
      <c r="D17" s="73"/>
      <c r="E17" s="70"/>
      <c r="F17" s="70"/>
      <c r="G17" s="70"/>
      <c r="H17" s="70"/>
    </row>
    <row r="18" s="65" customFormat="1" ht="20.1" customHeight="1" spans="1:8">
      <c r="A18" s="74" t="s">
        <v>118</v>
      </c>
      <c r="B18" s="70">
        <v>277</v>
      </c>
      <c r="C18" s="70">
        <v>277</v>
      </c>
      <c r="D18" s="73"/>
      <c r="E18" s="70"/>
      <c r="F18" s="70"/>
      <c r="G18" s="70"/>
      <c r="H18" s="70"/>
    </row>
    <row r="19" s="65" customFormat="1" ht="20.1" customHeight="1" spans="1:8">
      <c r="A19" s="76" t="s">
        <v>125</v>
      </c>
      <c r="B19" s="70"/>
      <c r="C19" s="70"/>
      <c r="D19" s="73"/>
      <c r="E19" s="70"/>
      <c r="F19" s="70"/>
      <c r="G19" s="70"/>
      <c r="H19" s="70"/>
    </row>
    <row r="20" s="65" customFormat="1" ht="20.1" customHeight="1" spans="1:8">
      <c r="A20" s="76" t="s">
        <v>135</v>
      </c>
      <c r="B20" s="70">
        <v>174</v>
      </c>
      <c r="C20" s="70">
        <v>174</v>
      </c>
      <c r="D20" s="73"/>
      <c r="E20" s="70"/>
      <c r="F20" s="70"/>
      <c r="G20" s="70"/>
      <c r="H20" s="70"/>
    </row>
    <row r="21" s="65" customFormat="1" ht="20.1" customHeight="1" spans="1:8">
      <c r="A21" s="75" t="s">
        <v>138</v>
      </c>
      <c r="B21" s="70"/>
      <c r="C21" s="70"/>
      <c r="D21" s="73"/>
      <c r="E21" s="70"/>
      <c r="F21" s="70"/>
      <c r="G21" s="70"/>
      <c r="H21" s="70"/>
    </row>
    <row r="22" s="65" customFormat="1" ht="20.1" customHeight="1" spans="1:8">
      <c r="A22" s="76" t="s">
        <v>142</v>
      </c>
      <c r="B22" s="70">
        <v>176</v>
      </c>
      <c r="C22" s="70">
        <v>176</v>
      </c>
      <c r="D22" s="73"/>
      <c r="E22" s="70"/>
      <c r="F22" s="70"/>
      <c r="G22" s="70"/>
      <c r="H22" s="70"/>
    </row>
    <row r="23" s="65" customFormat="1" ht="18.75" customHeight="1" spans="1:8">
      <c r="A23" s="76" t="s">
        <v>145</v>
      </c>
      <c r="B23" s="70"/>
      <c r="C23" s="70"/>
      <c r="D23" s="73"/>
      <c r="E23" s="70"/>
      <c r="F23" s="70"/>
      <c r="G23" s="70"/>
      <c r="H23" s="70"/>
    </row>
    <row r="24" s="65" customFormat="1" ht="20.1" customHeight="1" spans="1:8">
      <c r="A24" s="76" t="s">
        <v>147</v>
      </c>
      <c r="B24" s="70">
        <v>227</v>
      </c>
      <c r="C24" s="70">
        <v>227</v>
      </c>
      <c r="D24" s="73"/>
      <c r="E24" s="70"/>
      <c r="F24" s="70"/>
      <c r="G24" s="70"/>
      <c r="H24" s="70"/>
    </row>
    <row r="25" s="65" customFormat="1" ht="20.1" customHeight="1" spans="1:8">
      <c r="A25" s="76" t="s">
        <v>150</v>
      </c>
      <c r="B25" s="70">
        <v>1383</v>
      </c>
      <c r="C25" s="70">
        <v>1383</v>
      </c>
      <c r="D25" s="73"/>
      <c r="E25" s="70"/>
      <c r="F25" s="70"/>
      <c r="G25" s="70"/>
      <c r="H25" s="70"/>
    </row>
    <row r="26" s="65" customFormat="1" ht="20.1" customHeight="1" spans="1:8">
      <c r="A26" s="76" t="s">
        <v>153</v>
      </c>
      <c r="B26" s="70">
        <v>5486</v>
      </c>
      <c r="C26" s="70">
        <v>5486</v>
      </c>
      <c r="D26" s="73"/>
      <c r="E26" s="70"/>
      <c r="F26" s="70"/>
      <c r="G26" s="70"/>
      <c r="H26" s="70"/>
    </row>
    <row r="27" s="65" customFormat="1" ht="20.1" customHeight="1" spans="1:8">
      <c r="A27" s="76" t="s">
        <v>156</v>
      </c>
      <c r="B27" s="70">
        <v>328</v>
      </c>
      <c r="C27" s="70">
        <v>328</v>
      </c>
      <c r="D27" s="73"/>
      <c r="E27" s="70"/>
      <c r="F27" s="70"/>
      <c r="G27" s="70"/>
      <c r="H27" s="70"/>
    </row>
    <row r="28" s="65" customFormat="1" ht="20.1" customHeight="1" spans="1:8">
      <c r="A28" s="76" t="s">
        <v>158</v>
      </c>
      <c r="B28" s="70">
        <v>366</v>
      </c>
      <c r="C28" s="70">
        <v>366</v>
      </c>
      <c r="D28" s="73"/>
      <c r="E28" s="70"/>
      <c r="F28" s="70"/>
      <c r="G28" s="70"/>
      <c r="H28" s="70"/>
    </row>
    <row r="29" s="65" customFormat="1" ht="20.1" customHeight="1" spans="1:8">
      <c r="A29" s="76" t="s">
        <v>162</v>
      </c>
      <c r="B29" s="70"/>
      <c r="C29" s="70"/>
      <c r="D29" s="73"/>
      <c r="E29" s="70"/>
      <c r="F29" s="70"/>
      <c r="G29" s="70"/>
      <c r="H29" s="70"/>
    </row>
    <row r="30" s="65" customFormat="1" ht="20.1" customHeight="1" spans="1:8">
      <c r="A30" s="76" t="s">
        <v>164</v>
      </c>
      <c r="B30" s="70"/>
      <c r="C30" s="70"/>
      <c r="D30" s="73"/>
      <c r="E30" s="70"/>
      <c r="F30" s="70"/>
      <c r="G30" s="70"/>
      <c r="H30" s="70"/>
    </row>
    <row r="31" s="65" customFormat="1" ht="20.1" customHeight="1" spans="1:8">
      <c r="A31" s="76" t="s">
        <v>166</v>
      </c>
      <c r="B31" s="70"/>
      <c r="C31" s="70"/>
      <c r="D31" s="73"/>
      <c r="E31" s="70"/>
      <c r="F31" s="70"/>
      <c r="G31" s="70"/>
      <c r="H31" s="70"/>
    </row>
    <row r="32" s="65" customFormat="1" ht="20.1" customHeight="1" spans="1:8">
      <c r="A32" s="76" t="s">
        <v>168</v>
      </c>
      <c r="B32" s="70">
        <v>1389</v>
      </c>
      <c r="C32" s="70">
        <v>1389</v>
      </c>
      <c r="D32" s="73"/>
      <c r="E32" s="70"/>
      <c r="F32" s="70"/>
      <c r="G32" s="70"/>
      <c r="H32" s="70"/>
    </row>
    <row r="33" s="65" customFormat="1" ht="20.1" customHeight="1" spans="1:8">
      <c r="A33" s="76" t="s">
        <v>180</v>
      </c>
      <c r="B33" s="70"/>
      <c r="C33" s="70"/>
      <c r="D33" s="73"/>
      <c r="E33" s="70"/>
      <c r="F33" s="70"/>
      <c r="G33" s="70"/>
      <c r="H33" s="70"/>
    </row>
    <row r="34" s="65" customFormat="1" ht="20.1" customHeight="1" spans="1:8">
      <c r="A34" s="74" t="s">
        <v>183</v>
      </c>
      <c r="B34" s="70">
        <f>SUM(B35:B36)</f>
        <v>0</v>
      </c>
      <c r="C34" s="70">
        <f>SUM(C35:C36)</f>
        <v>0</v>
      </c>
      <c r="D34" s="73"/>
      <c r="E34" s="70"/>
      <c r="F34" s="70"/>
      <c r="G34" s="70"/>
      <c r="H34" s="70"/>
    </row>
    <row r="35" s="65" customFormat="1" ht="20.1" customHeight="1" spans="1:8">
      <c r="A35" s="75" t="s">
        <v>184</v>
      </c>
      <c r="B35" s="70"/>
      <c r="C35" s="70"/>
      <c r="D35" s="73"/>
      <c r="E35" s="70"/>
      <c r="F35" s="70"/>
      <c r="G35" s="70"/>
      <c r="H35" s="70"/>
    </row>
    <row r="36" s="65" customFormat="1" ht="20.1" customHeight="1" spans="1:8">
      <c r="A36" s="75" t="s">
        <v>185</v>
      </c>
      <c r="B36" s="70"/>
      <c r="C36" s="70"/>
      <c r="D36" s="73"/>
      <c r="E36" s="70"/>
      <c r="F36" s="70"/>
      <c r="G36" s="70"/>
      <c r="H36" s="70"/>
    </row>
    <row r="37" s="65" customFormat="1" ht="20.1" customHeight="1" spans="1:8">
      <c r="A37" s="74" t="s">
        <v>186</v>
      </c>
      <c r="B37" s="70">
        <f>SUM(B38:B39)</f>
        <v>0</v>
      </c>
      <c r="C37" s="70">
        <f>SUM(C38:C39)</f>
        <v>0</v>
      </c>
      <c r="D37" s="73"/>
      <c r="E37" s="70"/>
      <c r="F37" s="70"/>
      <c r="G37" s="70"/>
      <c r="H37" s="70"/>
    </row>
    <row r="38" s="65" customFormat="1" ht="20.1" customHeight="1" spans="1:8">
      <c r="A38" s="76" t="s">
        <v>187</v>
      </c>
      <c r="B38" s="70"/>
      <c r="C38" s="70"/>
      <c r="D38" s="73"/>
      <c r="E38" s="70"/>
      <c r="F38" s="70"/>
      <c r="G38" s="70"/>
      <c r="H38" s="70"/>
    </row>
    <row r="39" s="65" customFormat="1" ht="20.1" customHeight="1" spans="1:8">
      <c r="A39" s="76" t="s">
        <v>197</v>
      </c>
      <c r="B39" s="70"/>
      <c r="C39" s="70"/>
      <c r="D39" s="73"/>
      <c r="E39" s="70"/>
      <c r="F39" s="70"/>
      <c r="G39" s="70"/>
      <c r="H39" s="70"/>
    </row>
    <row r="40" s="65" customFormat="1" ht="20.1" customHeight="1" spans="1:8">
      <c r="A40" s="74" t="s">
        <v>198</v>
      </c>
      <c r="B40" s="70">
        <f>SUM(B41:B51)</f>
        <v>29278</v>
      </c>
      <c r="C40" s="70">
        <f>SUM(C41:C51)</f>
        <v>29278</v>
      </c>
      <c r="D40" s="73"/>
      <c r="E40" s="70"/>
      <c r="F40" s="70"/>
      <c r="G40" s="70"/>
      <c r="H40" s="70"/>
    </row>
    <row r="41" s="65" customFormat="1" ht="20.1" customHeight="1" spans="1:8">
      <c r="A41" s="75" t="s">
        <v>199</v>
      </c>
      <c r="B41" s="70"/>
      <c r="C41" s="70"/>
      <c r="D41" s="73"/>
      <c r="E41" s="70"/>
      <c r="F41" s="70"/>
      <c r="G41" s="70"/>
      <c r="H41" s="70"/>
    </row>
    <row r="42" s="65" customFormat="1" ht="20.1" customHeight="1" spans="1:8">
      <c r="A42" s="76" t="s">
        <v>202</v>
      </c>
      <c r="B42" s="77">
        <v>16312</v>
      </c>
      <c r="C42" s="77">
        <v>16312</v>
      </c>
      <c r="D42" s="77"/>
      <c r="E42" s="77"/>
      <c r="F42" s="77"/>
      <c r="G42" s="77"/>
      <c r="H42" s="77"/>
    </row>
    <row r="43" s="65" customFormat="1" ht="20.1" customHeight="1" spans="1:8">
      <c r="A43" s="75" t="s">
        <v>206</v>
      </c>
      <c r="B43" s="77"/>
      <c r="C43" s="77"/>
      <c r="D43" s="77"/>
      <c r="E43" s="77"/>
      <c r="F43" s="77"/>
      <c r="G43" s="77"/>
      <c r="H43" s="77"/>
    </row>
    <row r="44" s="65" customFormat="1" ht="20.1" customHeight="1" spans="1:8">
      <c r="A44" s="75" t="s">
        <v>209</v>
      </c>
      <c r="B44" s="77">
        <v>663</v>
      </c>
      <c r="C44" s="77">
        <v>663</v>
      </c>
      <c r="D44" s="77"/>
      <c r="E44" s="77"/>
      <c r="F44" s="77"/>
      <c r="G44" s="77"/>
      <c r="H44" s="77"/>
    </row>
    <row r="45" s="65" customFormat="1" ht="20.1" customHeight="1" spans="1:8">
      <c r="A45" s="74" t="s">
        <v>213</v>
      </c>
      <c r="B45" s="77">
        <v>1487</v>
      </c>
      <c r="C45" s="77">
        <v>1487</v>
      </c>
      <c r="D45" s="77"/>
      <c r="E45" s="77"/>
      <c r="F45" s="77"/>
      <c r="G45" s="77"/>
      <c r="H45" s="77"/>
    </row>
    <row r="46" s="65" customFormat="1" ht="20.1" customHeight="1" spans="1:8">
      <c r="A46" s="75" t="s">
        <v>218</v>
      </c>
      <c r="B46" s="77">
        <v>1206</v>
      </c>
      <c r="C46" s="77">
        <v>1206</v>
      </c>
      <c r="D46" s="77"/>
      <c r="E46" s="77"/>
      <c r="F46" s="77"/>
      <c r="G46" s="77"/>
      <c r="H46" s="77"/>
    </row>
    <row r="47" s="65" customFormat="1" ht="20.1" customHeight="1" spans="1:8">
      <c r="A47" s="75" t="s">
        <v>229</v>
      </c>
      <c r="B47" s="77"/>
      <c r="C47" s="77"/>
      <c r="D47" s="77"/>
      <c r="E47" s="77"/>
      <c r="F47" s="77"/>
      <c r="G47" s="77"/>
      <c r="H47" s="77"/>
    </row>
    <row r="48" s="65" customFormat="1" ht="20.1" customHeight="1" spans="1:8">
      <c r="A48" s="76" t="s">
        <v>234</v>
      </c>
      <c r="B48" s="77"/>
      <c r="C48" s="77"/>
      <c r="D48" s="77"/>
      <c r="E48" s="77"/>
      <c r="F48" s="77"/>
      <c r="G48" s="77"/>
      <c r="H48" s="77"/>
    </row>
    <row r="49" s="65" customFormat="1" ht="20.1" customHeight="1" spans="1:8">
      <c r="A49" s="74" t="s">
        <v>239</v>
      </c>
      <c r="B49" s="77"/>
      <c r="C49" s="77"/>
      <c r="D49" s="77"/>
      <c r="E49" s="77"/>
      <c r="F49" s="77"/>
      <c r="G49" s="77"/>
      <c r="H49" s="77"/>
    </row>
    <row r="50" s="65" customFormat="1" ht="20.1" customHeight="1" spans="1:8">
      <c r="A50" s="75" t="s">
        <v>243</v>
      </c>
      <c r="B50" s="77"/>
      <c r="C50" s="77"/>
      <c r="D50" s="77"/>
      <c r="E50" s="77"/>
      <c r="F50" s="77"/>
      <c r="G50" s="77"/>
      <c r="H50" s="77"/>
    </row>
    <row r="51" s="65" customFormat="1" ht="20.1" customHeight="1" spans="1:8">
      <c r="A51" s="75" t="s">
        <v>246</v>
      </c>
      <c r="B51" s="77">
        <v>9610</v>
      </c>
      <c r="C51" s="77">
        <v>9610</v>
      </c>
      <c r="D51" s="77"/>
      <c r="E51" s="77"/>
      <c r="F51" s="77"/>
      <c r="G51" s="77"/>
      <c r="H51" s="77"/>
    </row>
    <row r="52" s="65" customFormat="1" ht="19.5" customHeight="1" spans="1:8">
      <c r="A52" s="74" t="s">
        <v>248</v>
      </c>
      <c r="B52" s="77">
        <f>SUM(B53:B62)</f>
        <v>49307</v>
      </c>
      <c r="C52" s="77">
        <f>SUM(C53:C62)</f>
        <v>49307</v>
      </c>
      <c r="D52" s="77"/>
      <c r="E52" s="77"/>
      <c r="F52" s="77"/>
      <c r="G52" s="77"/>
      <c r="H52" s="77"/>
    </row>
    <row r="53" s="65" customFormat="1" ht="20.1" customHeight="1" spans="1:8">
      <c r="A53" s="76" t="s">
        <v>249</v>
      </c>
      <c r="B53" s="77">
        <v>1926</v>
      </c>
      <c r="C53" s="77">
        <v>1926</v>
      </c>
      <c r="D53" s="77"/>
      <c r="E53" s="77"/>
      <c r="F53" s="77"/>
      <c r="G53" s="77"/>
      <c r="H53" s="77"/>
    </row>
    <row r="54" s="65" customFormat="1" ht="20.1" customHeight="1" spans="1:8">
      <c r="A54" s="75" t="s">
        <v>251</v>
      </c>
      <c r="B54" s="77">
        <v>41194</v>
      </c>
      <c r="C54" s="77">
        <v>41194</v>
      </c>
      <c r="D54" s="77"/>
      <c r="E54" s="77"/>
      <c r="F54" s="77"/>
      <c r="G54" s="77"/>
      <c r="H54" s="77"/>
    </row>
    <row r="55" s="65" customFormat="1" ht="20.1" customHeight="1" spans="1:8">
      <c r="A55" s="75" t="s">
        <v>260</v>
      </c>
      <c r="B55" s="77">
        <v>3830</v>
      </c>
      <c r="C55" s="77">
        <v>3830</v>
      </c>
      <c r="D55" s="77"/>
      <c r="E55" s="77"/>
      <c r="F55" s="77"/>
      <c r="G55" s="77"/>
      <c r="H55" s="77"/>
    </row>
    <row r="56" s="65" customFormat="1" ht="20.1" customHeight="1" spans="1:8">
      <c r="A56" s="74" t="s">
        <v>267</v>
      </c>
      <c r="B56" s="77"/>
      <c r="C56" s="77"/>
      <c r="D56" s="77"/>
      <c r="E56" s="77"/>
      <c r="F56" s="77"/>
      <c r="G56" s="77"/>
      <c r="H56" s="77"/>
    </row>
    <row r="57" s="65" customFormat="1" ht="20.1" customHeight="1" spans="1:8">
      <c r="A57" s="76" t="s">
        <v>273</v>
      </c>
      <c r="B57" s="77"/>
      <c r="C57" s="77"/>
      <c r="D57" s="77"/>
      <c r="E57" s="77"/>
      <c r="F57" s="77"/>
      <c r="G57" s="77"/>
      <c r="H57" s="77"/>
    </row>
    <row r="58" s="65" customFormat="1" ht="20.1" customHeight="1" spans="1:8">
      <c r="A58" s="76" t="s">
        <v>277</v>
      </c>
      <c r="B58" s="77"/>
      <c r="C58" s="77"/>
      <c r="D58" s="77"/>
      <c r="E58" s="77"/>
      <c r="F58" s="77"/>
      <c r="G58" s="77"/>
      <c r="H58" s="77"/>
    </row>
    <row r="59" s="65" customFormat="1" ht="20.1" customHeight="1" spans="1:8">
      <c r="A59" s="75" t="s">
        <v>281</v>
      </c>
      <c r="B59" s="77"/>
      <c r="C59" s="77"/>
      <c r="D59" s="77"/>
      <c r="E59" s="77"/>
      <c r="F59" s="77"/>
      <c r="G59" s="77"/>
      <c r="H59" s="77"/>
    </row>
    <row r="60" s="65" customFormat="1" ht="20.1" customHeight="1" spans="1:8">
      <c r="A60" s="76" t="s">
        <v>285</v>
      </c>
      <c r="B60" s="77">
        <v>357</v>
      </c>
      <c r="C60" s="77">
        <v>357</v>
      </c>
      <c r="D60" s="77"/>
      <c r="E60" s="77"/>
      <c r="F60" s="77"/>
      <c r="G60" s="77"/>
      <c r="H60" s="77"/>
    </row>
    <row r="61" s="65" customFormat="1" ht="20.1" customHeight="1" spans="1:8">
      <c r="A61" s="75" t="s">
        <v>291</v>
      </c>
      <c r="B61" s="77">
        <v>1000</v>
      </c>
      <c r="C61" s="77">
        <v>1000</v>
      </c>
      <c r="D61" s="77"/>
      <c r="E61" s="77"/>
      <c r="F61" s="77"/>
      <c r="G61" s="77"/>
      <c r="H61" s="77"/>
    </row>
    <row r="62" s="65" customFormat="1" ht="20.1" customHeight="1" spans="1:8">
      <c r="A62" s="75" t="s">
        <v>298</v>
      </c>
      <c r="B62" s="77">
        <v>1000</v>
      </c>
      <c r="C62" s="77">
        <v>1000</v>
      </c>
      <c r="D62" s="77"/>
      <c r="E62" s="77"/>
      <c r="F62" s="77"/>
      <c r="G62" s="77"/>
      <c r="H62" s="77"/>
    </row>
    <row r="63" s="65" customFormat="1" ht="20.1" customHeight="1" spans="1:8">
      <c r="A63" s="74" t="s">
        <v>299</v>
      </c>
      <c r="B63" s="77">
        <f>SUM(B64:B73)</f>
        <v>114</v>
      </c>
      <c r="C63" s="77">
        <f>SUM(C64:C73)</f>
        <v>114</v>
      </c>
      <c r="D63" s="77"/>
      <c r="E63" s="77"/>
      <c r="F63" s="77"/>
      <c r="G63" s="77"/>
      <c r="H63" s="77"/>
    </row>
    <row r="64" s="65" customFormat="1" ht="20.1" customHeight="1" spans="1:8">
      <c r="A64" s="76" t="s">
        <v>300</v>
      </c>
      <c r="B64" s="77">
        <v>114</v>
      </c>
      <c r="C64" s="77">
        <v>114</v>
      </c>
      <c r="D64" s="77"/>
      <c r="E64" s="77"/>
      <c r="F64" s="77"/>
      <c r="G64" s="77"/>
      <c r="H64" s="77"/>
    </row>
    <row r="65" s="65" customFormat="1" ht="20.1" customHeight="1" spans="1:8">
      <c r="A65" s="75" t="s">
        <v>302</v>
      </c>
      <c r="B65" s="77"/>
      <c r="C65" s="77"/>
      <c r="D65" s="77"/>
      <c r="E65" s="77"/>
      <c r="F65" s="77"/>
      <c r="G65" s="77"/>
      <c r="H65" s="77"/>
    </row>
    <row r="66" s="65" customFormat="1" ht="20.1" customHeight="1" spans="1:8">
      <c r="A66" s="76" t="s">
        <v>311</v>
      </c>
      <c r="B66" s="77"/>
      <c r="C66" s="77"/>
      <c r="D66" s="77"/>
      <c r="E66" s="77"/>
      <c r="F66" s="77"/>
      <c r="G66" s="77"/>
      <c r="H66" s="77"/>
    </row>
    <row r="67" s="65" customFormat="1" ht="20.1" customHeight="1" spans="1:8">
      <c r="A67" s="76" t="s">
        <v>316</v>
      </c>
      <c r="B67" s="77"/>
      <c r="C67" s="77"/>
      <c r="D67" s="77"/>
      <c r="E67" s="77"/>
      <c r="F67" s="77"/>
      <c r="G67" s="77"/>
      <c r="H67" s="77"/>
    </row>
    <row r="68" s="65" customFormat="1" ht="20.1" customHeight="1" spans="1:8">
      <c r="A68" s="76" t="s">
        <v>321</v>
      </c>
      <c r="B68" s="77"/>
      <c r="C68" s="77"/>
      <c r="D68" s="77"/>
      <c r="E68" s="77"/>
      <c r="F68" s="77"/>
      <c r="G68" s="77"/>
      <c r="H68" s="77"/>
    </row>
    <row r="69" s="65" customFormat="1" ht="20.1" customHeight="1" spans="1:8">
      <c r="A69" s="76" t="s">
        <v>325</v>
      </c>
      <c r="B69" s="77"/>
      <c r="C69" s="77"/>
      <c r="D69" s="77"/>
      <c r="E69" s="77"/>
      <c r="F69" s="77"/>
      <c r="G69" s="77"/>
      <c r="H69" s="77"/>
    </row>
    <row r="70" s="65" customFormat="1" ht="20.1" customHeight="1" spans="1:8">
      <c r="A70" s="75" t="s">
        <v>330</v>
      </c>
      <c r="B70" s="77"/>
      <c r="C70" s="77"/>
      <c r="D70" s="77"/>
      <c r="E70" s="77"/>
      <c r="F70" s="77"/>
      <c r="G70" s="77"/>
      <c r="H70" s="77"/>
    </row>
    <row r="71" s="65" customFormat="1" ht="20.1" customHeight="1" spans="1:8">
      <c r="A71" s="75" t="s">
        <v>336</v>
      </c>
      <c r="B71" s="77"/>
      <c r="C71" s="77"/>
      <c r="D71" s="77"/>
      <c r="E71" s="77"/>
      <c r="F71" s="77"/>
      <c r="G71" s="77"/>
      <c r="H71" s="77"/>
    </row>
    <row r="72" s="65" customFormat="1" ht="20.1" customHeight="1" spans="1:8">
      <c r="A72" s="74" t="s">
        <v>340</v>
      </c>
      <c r="B72" s="77"/>
      <c r="C72" s="77"/>
      <c r="D72" s="77"/>
      <c r="E72" s="77"/>
      <c r="F72" s="77"/>
      <c r="G72" s="77"/>
      <c r="H72" s="77"/>
    </row>
    <row r="73" s="65" customFormat="1" ht="20.1" customHeight="1" spans="1:8">
      <c r="A73" s="75" t="s">
        <v>343</v>
      </c>
      <c r="B73" s="77"/>
      <c r="C73" s="77"/>
      <c r="D73" s="77"/>
      <c r="E73" s="77"/>
      <c r="F73" s="77"/>
      <c r="G73" s="77"/>
      <c r="H73" s="77"/>
    </row>
    <row r="74" s="65" customFormat="1" ht="20.1" customHeight="1" spans="1:8">
      <c r="A74" s="74" t="s">
        <v>348</v>
      </c>
      <c r="B74" s="77">
        <f>SUM(B75:B80)</f>
        <v>1650</v>
      </c>
      <c r="C74" s="77">
        <f>SUM(C75:C80)</f>
        <v>1650</v>
      </c>
      <c r="D74" s="77"/>
      <c r="E74" s="77"/>
      <c r="F74" s="77"/>
      <c r="G74" s="77"/>
      <c r="H74" s="77"/>
    </row>
    <row r="75" s="65" customFormat="1" ht="20.1" customHeight="1" spans="1:8">
      <c r="A75" s="74" t="s">
        <v>349</v>
      </c>
      <c r="B75" s="77">
        <v>992</v>
      </c>
      <c r="C75" s="77">
        <v>992</v>
      </c>
      <c r="D75" s="77"/>
      <c r="E75" s="77"/>
      <c r="F75" s="77"/>
      <c r="G75" s="77"/>
      <c r="H75" s="77"/>
    </row>
    <row r="76" s="65" customFormat="1" ht="20.1" customHeight="1" spans="1:8">
      <c r="A76" s="74" t="s">
        <v>362</v>
      </c>
      <c r="B76" s="77">
        <v>37</v>
      </c>
      <c r="C76" s="77">
        <v>37</v>
      </c>
      <c r="D76" s="77"/>
      <c r="E76" s="77"/>
      <c r="F76" s="77"/>
      <c r="G76" s="77"/>
      <c r="H76" s="77"/>
    </row>
    <row r="77" s="65" customFormat="1" ht="20.1" customHeight="1" spans="1:8">
      <c r="A77" s="74" t="s">
        <v>367</v>
      </c>
      <c r="B77" s="77"/>
      <c r="C77" s="77"/>
      <c r="D77" s="77"/>
      <c r="E77" s="77"/>
      <c r="F77" s="77"/>
      <c r="G77" s="77"/>
      <c r="H77" s="77"/>
    </row>
    <row r="78" s="65" customFormat="1" ht="20.1" customHeight="1" spans="1:8">
      <c r="A78" s="74" t="s">
        <v>375</v>
      </c>
      <c r="B78" s="77"/>
      <c r="C78" s="77"/>
      <c r="D78" s="77"/>
      <c r="E78" s="77"/>
      <c r="F78" s="77"/>
      <c r="G78" s="77"/>
      <c r="H78" s="77"/>
    </row>
    <row r="79" s="65" customFormat="1" ht="20.1" customHeight="1" spans="1:8">
      <c r="A79" s="74" t="s">
        <v>382</v>
      </c>
      <c r="B79" s="77">
        <v>471</v>
      </c>
      <c r="C79" s="77">
        <v>471</v>
      </c>
      <c r="D79" s="77"/>
      <c r="E79" s="77"/>
      <c r="F79" s="77"/>
      <c r="G79" s="77"/>
      <c r="H79" s="77"/>
    </row>
    <row r="80" s="65" customFormat="1" ht="20.1" customHeight="1" spans="1:8">
      <c r="A80" s="74" t="s">
        <v>386</v>
      </c>
      <c r="B80" s="77">
        <v>150</v>
      </c>
      <c r="C80" s="77">
        <v>150</v>
      </c>
      <c r="D80" s="77"/>
      <c r="E80" s="77"/>
      <c r="F80" s="77"/>
      <c r="G80" s="77"/>
      <c r="H80" s="77"/>
    </row>
    <row r="81" s="65" customFormat="1" ht="20.1" customHeight="1" spans="1:8">
      <c r="A81" s="74" t="s">
        <v>390</v>
      </c>
      <c r="B81" s="77">
        <f>SUM(B82:B102)</f>
        <v>18769</v>
      </c>
      <c r="C81" s="77">
        <f>SUM(C82:C102)</f>
        <v>18769</v>
      </c>
      <c r="D81" s="77"/>
      <c r="E81" s="77"/>
      <c r="F81" s="77"/>
      <c r="G81" s="77"/>
      <c r="H81" s="77"/>
    </row>
    <row r="82" s="65" customFormat="1" ht="20.1" customHeight="1" spans="1:8">
      <c r="A82" s="74" t="s">
        <v>391</v>
      </c>
      <c r="B82" s="77">
        <v>2505</v>
      </c>
      <c r="C82" s="77">
        <v>2505</v>
      </c>
      <c r="D82" s="77"/>
      <c r="E82" s="77"/>
      <c r="F82" s="77"/>
      <c r="G82" s="77"/>
      <c r="H82" s="77"/>
    </row>
    <row r="83" s="65" customFormat="1" ht="20.1" customHeight="1" spans="1:8">
      <c r="A83" s="74" t="s">
        <v>401</v>
      </c>
      <c r="B83" s="77">
        <v>433</v>
      </c>
      <c r="C83" s="77">
        <v>433</v>
      </c>
      <c r="D83" s="77"/>
      <c r="E83" s="77"/>
      <c r="F83" s="77"/>
      <c r="G83" s="77"/>
      <c r="H83" s="77"/>
    </row>
    <row r="84" s="65" customFormat="1" ht="20.1" customHeight="1" spans="1:8">
      <c r="A84" s="74" t="s">
        <v>406</v>
      </c>
      <c r="B84" s="77"/>
      <c r="C84" s="77"/>
      <c r="D84" s="77"/>
      <c r="E84" s="77"/>
      <c r="F84" s="77"/>
      <c r="G84" s="77"/>
      <c r="H84" s="77"/>
    </row>
    <row r="85" s="65" customFormat="1" ht="20.1" customHeight="1" spans="1:8">
      <c r="A85" s="74" t="s">
        <v>408</v>
      </c>
      <c r="B85" s="77">
        <v>12382</v>
      </c>
      <c r="C85" s="77">
        <v>12382</v>
      </c>
      <c r="D85" s="77"/>
      <c r="E85" s="77"/>
      <c r="F85" s="77"/>
      <c r="G85" s="77"/>
      <c r="H85" s="77"/>
    </row>
    <row r="86" s="65" customFormat="1" ht="20.1" customHeight="1" spans="1:8">
      <c r="A86" s="74" t="s">
        <v>417</v>
      </c>
      <c r="B86" s="77"/>
      <c r="C86" s="77"/>
      <c r="D86" s="77"/>
      <c r="E86" s="77"/>
      <c r="F86" s="77"/>
      <c r="G86" s="77"/>
      <c r="H86" s="77"/>
    </row>
    <row r="87" s="65" customFormat="1" ht="20.1" customHeight="1" spans="1:8">
      <c r="A87" s="74" t="s">
        <v>421</v>
      </c>
      <c r="B87" s="77">
        <v>100</v>
      </c>
      <c r="C87" s="77">
        <v>100</v>
      </c>
      <c r="D87" s="77"/>
      <c r="E87" s="77"/>
      <c r="F87" s="77"/>
      <c r="G87" s="77"/>
      <c r="H87" s="77"/>
    </row>
    <row r="88" s="65" customFormat="1" ht="20.1" customHeight="1" spans="1:8">
      <c r="A88" s="74" t="s">
        <v>431</v>
      </c>
      <c r="B88" s="77">
        <v>134</v>
      </c>
      <c r="C88" s="77">
        <v>134</v>
      </c>
      <c r="D88" s="77"/>
      <c r="E88" s="77"/>
      <c r="F88" s="77"/>
      <c r="G88" s="77"/>
      <c r="H88" s="77"/>
    </row>
    <row r="89" s="65" customFormat="1" ht="20.1" customHeight="1" spans="1:8">
      <c r="A89" s="74" t="s">
        <v>439</v>
      </c>
      <c r="B89" s="77">
        <v>349</v>
      </c>
      <c r="C89" s="77">
        <v>349</v>
      </c>
      <c r="D89" s="77"/>
      <c r="E89" s="77"/>
      <c r="F89" s="77"/>
      <c r="G89" s="77"/>
      <c r="H89" s="77"/>
    </row>
    <row r="90" s="65" customFormat="1" ht="20.1" customHeight="1" spans="1:8">
      <c r="A90" s="74" t="s">
        <v>446</v>
      </c>
      <c r="B90" s="77">
        <v>960</v>
      </c>
      <c r="C90" s="77">
        <v>960</v>
      </c>
      <c r="D90" s="77"/>
      <c r="E90" s="77"/>
      <c r="F90" s="77"/>
      <c r="G90" s="77"/>
      <c r="H90" s="77"/>
    </row>
    <row r="91" s="65" customFormat="1" ht="20.1" customHeight="1" spans="1:8">
      <c r="A91" s="74" t="s">
        <v>453</v>
      </c>
      <c r="B91" s="77">
        <v>365</v>
      </c>
      <c r="C91" s="77">
        <v>365</v>
      </c>
      <c r="D91" s="77"/>
      <c r="E91" s="77"/>
      <c r="F91" s="77"/>
      <c r="G91" s="77"/>
      <c r="H91" s="77"/>
    </row>
    <row r="92" s="65" customFormat="1" ht="20.1" customHeight="1" spans="1:8">
      <c r="A92" s="74" t="s">
        <v>1056</v>
      </c>
      <c r="B92" s="77"/>
      <c r="C92" s="77"/>
      <c r="D92" s="77"/>
      <c r="E92" s="77"/>
      <c r="F92" s="77"/>
      <c r="G92" s="77"/>
      <c r="H92" s="77"/>
    </row>
    <row r="93" s="65" customFormat="1" ht="20.1" customHeight="1" spans="1:8">
      <c r="A93" s="74" t="s">
        <v>459</v>
      </c>
      <c r="B93" s="77"/>
      <c r="C93" s="77"/>
      <c r="D93" s="77"/>
      <c r="E93" s="77"/>
      <c r="F93" s="77"/>
      <c r="G93" s="77"/>
      <c r="H93" s="77"/>
    </row>
    <row r="94" s="65" customFormat="1" ht="20.1" customHeight="1" spans="1:8">
      <c r="A94" s="74" t="s">
        <v>461</v>
      </c>
      <c r="B94" s="77">
        <v>304</v>
      </c>
      <c r="C94" s="77">
        <v>304</v>
      </c>
      <c r="D94" s="77"/>
      <c r="E94" s="77"/>
      <c r="F94" s="77"/>
      <c r="G94" s="77"/>
      <c r="H94" s="77"/>
    </row>
    <row r="95" s="65" customFormat="1" ht="20.1" customHeight="1" spans="1:8">
      <c r="A95" s="74" t="s">
        <v>464</v>
      </c>
      <c r="B95" s="77">
        <v>43</v>
      </c>
      <c r="C95" s="77">
        <v>43</v>
      </c>
      <c r="D95" s="77"/>
      <c r="E95" s="77"/>
      <c r="F95" s="77"/>
      <c r="G95" s="77"/>
      <c r="H95" s="77"/>
    </row>
    <row r="96" s="65" customFormat="1" ht="20.1" customHeight="1" spans="1:8">
      <c r="A96" s="74" t="s">
        <v>467</v>
      </c>
      <c r="B96" s="77">
        <v>252</v>
      </c>
      <c r="C96" s="77">
        <v>252</v>
      </c>
      <c r="D96" s="77"/>
      <c r="E96" s="77"/>
      <c r="F96" s="77"/>
      <c r="G96" s="77"/>
      <c r="H96" s="77"/>
    </row>
    <row r="97" s="65" customFormat="1" ht="20.1" customHeight="1" spans="1:8">
      <c r="A97" s="74" t="s">
        <v>470</v>
      </c>
      <c r="B97" s="77"/>
      <c r="C97" s="77"/>
      <c r="D97" s="77"/>
      <c r="E97" s="77"/>
      <c r="F97" s="77"/>
      <c r="G97" s="77"/>
      <c r="H97" s="77"/>
    </row>
    <row r="98" s="65" customFormat="1" ht="20.1" customHeight="1" spans="1:8">
      <c r="A98" s="74" t="s">
        <v>473</v>
      </c>
      <c r="B98" s="77"/>
      <c r="C98" s="77"/>
      <c r="D98" s="77"/>
      <c r="E98" s="77"/>
      <c r="F98" s="77"/>
      <c r="G98" s="77"/>
      <c r="H98" s="77"/>
    </row>
    <row r="99" s="65" customFormat="1" ht="20.1" customHeight="1" spans="1:8">
      <c r="A99" s="74" t="s">
        <v>476</v>
      </c>
      <c r="B99" s="77">
        <v>876</v>
      </c>
      <c r="C99" s="77">
        <v>876</v>
      </c>
      <c r="D99" s="77"/>
      <c r="E99" s="77"/>
      <c r="F99" s="77"/>
      <c r="G99" s="77"/>
      <c r="H99" s="77"/>
    </row>
    <row r="100" s="65" customFormat="1" ht="20.1" customHeight="1" spans="1:8">
      <c r="A100" s="74" t="s">
        <v>480</v>
      </c>
      <c r="B100" s="77"/>
      <c r="C100" s="77"/>
      <c r="D100" s="77"/>
      <c r="E100" s="77"/>
      <c r="F100" s="77"/>
      <c r="G100" s="77"/>
      <c r="H100" s="77"/>
    </row>
    <row r="101" s="65" customFormat="1" ht="20.1" customHeight="1" spans="1:8">
      <c r="A101" s="74" t="s">
        <v>485</v>
      </c>
      <c r="B101" s="77">
        <v>66</v>
      </c>
      <c r="C101" s="77">
        <v>66</v>
      </c>
      <c r="D101" s="77"/>
      <c r="E101" s="77"/>
      <c r="F101" s="77"/>
      <c r="G101" s="77"/>
      <c r="H101" s="77"/>
    </row>
    <row r="102" s="65" customFormat="1" ht="20.1" customHeight="1" spans="1:8">
      <c r="A102" s="74" t="s">
        <v>489</v>
      </c>
      <c r="B102" s="77"/>
      <c r="C102" s="77"/>
      <c r="D102" s="77"/>
      <c r="E102" s="77"/>
      <c r="F102" s="77"/>
      <c r="G102" s="77"/>
      <c r="H102" s="77"/>
    </row>
    <row r="103" s="65" customFormat="1" ht="20.1" customHeight="1" spans="1:8">
      <c r="A103" s="74" t="s">
        <v>490</v>
      </c>
      <c r="B103" s="77">
        <f>SUM(B104:B117)</f>
        <v>7917</v>
      </c>
      <c r="C103" s="77">
        <f>SUM(C104:C117)</f>
        <v>7917</v>
      </c>
      <c r="D103" s="77"/>
      <c r="E103" s="77"/>
      <c r="F103" s="77"/>
      <c r="G103" s="77"/>
      <c r="H103" s="77"/>
    </row>
    <row r="104" s="65" customFormat="1" ht="20.1" customHeight="1" spans="1:8">
      <c r="A104" s="74" t="s">
        <v>491</v>
      </c>
      <c r="B104" s="77">
        <v>991</v>
      </c>
      <c r="C104" s="77">
        <v>991</v>
      </c>
      <c r="D104" s="77"/>
      <c r="E104" s="77"/>
      <c r="F104" s="77"/>
      <c r="G104" s="77"/>
      <c r="H104" s="77"/>
    </row>
    <row r="105" s="65" customFormat="1" ht="20.1" customHeight="1" spans="1:8">
      <c r="A105" s="74" t="s">
        <v>493</v>
      </c>
      <c r="B105" s="77">
        <v>2421</v>
      </c>
      <c r="C105" s="77">
        <v>2421</v>
      </c>
      <c r="D105" s="77"/>
      <c r="E105" s="77"/>
      <c r="F105" s="77"/>
      <c r="G105" s="77"/>
      <c r="H105" s="77"/>
    </row>
    <row r="106" s="65" customFormat="1" ht="20.1" customHeight="1" spans="1:8">
      <c r="A106" s="74" t="s">
        <v>506</v>
      </c>
      <c r="B106" s="77">
        <v>1908</v>
      </c>
      <c r="C106" s="77">
        <v>1908</v>
      </c>
      <c r="D106" s="77"/>
      <c r="E106" s="77"/>
      <c r="F106" s="77"/>
      <c r="G106" s="77"/>
      <c r="H106" s="77"/>
    </row>
    <row r="107" s="65" customFormat="1" ht="20.1" customHeight="1" spans="1:8">
      <c r="A107" s="74" t="s">
        <v>510</v>
      </c>
      <c r="B107" s="77">
        <v>1613</v>
      </c>
      <c r="C107" s="77">
        <v>1613</v>
      </c>
      <c r="D107" s="77"/>
      <c r="E107" s="77"/>
      <c r="F107" s="77"/>
      <c r="G107" s="77"/>
      <c r="H107" s="77"/>
    </row>
    <row r="108" s="65" customFormat="1" ht="20.1" customHeight="1" spans="1:8">
      <c r="A108" s="74" t="s">
        <v>522</v>
      </c>
      <c r="B108" s="77"/>
      <c r="C108" s="77"/>
      <c r="D108" s="77"/>
      <c r="E108" s="77"/>
      <c r="F108" s="77"/>
      <c r="G108" s="77"/>
      <c r="H108" s="77"/>
    </row>
    <row r="109" s="65" customFormat="1" ht="20.1" customHeight="1" spans="1:8">
      <c r="A109" s="74" t="s">
        <v>525</v>
      </c>
      <c r="B109" s="77">
        <v>505</v>
      </c>
      <c r="C109" s="77">
        <v>505</v>
      </c>
      <c r="D109" s="77"/>
      <c r="E109" s="77"/>
      <c r="F109" s="77"/>
      <c r="G109" s="77"/>
      <c r="H109" s="77"/>
    </row>
    <row r="110" s="65" customFormat="1" ht="20.1" customHeight="1" spans="1:8">
      <c r="A110" s="74" t="s">
        <v>529</v>
      </c>
      <c r="B110" s="77">
        <v>20</v>
      </c>
      <c r="C110" s="77">
        <v>20</v>
      </c>
      <c r="D110" s="77"/>
      <c r="E110" s="77"/>
      <c r="F110" s="77"/>
      <c r="G110" s="77"/>
      <c r="H110" s="77"/>
    </row>
    <row r="111" s="65" customFormat="1" ht="20.1" customHeight="1" spans="1:8">
      <c r="A111" s="74" t="s">
        <v>534</v>
      </c>
      <c r="B111" s="77"/>
      <c r="C111" s="77"/>
      <c r="D111" s="77"/>
      <c r="E111" s="77"/>
      <c r="F111" s="77"/>
      <c r="G111" s="77"/>
      <c r="H111" s="77"/>
    </row>
    <row r="112" s="65" customFormat="1" ht="20.1" customHeight="1" spans="1:8">
      <c r="A112" s="74" t="s">
        <v>538</v>
      </c>
      <c r="B112" s="77">
        <v>55</v>
      </c>
      <c r="C112" s="77">
        <v>55</v>
      </c>
      <c r="D112" s="77"/>
      <c r="E112" s="77"/>
      <c r="F112" s="77"/>
      <c r="G112" s="77"/>
      <c r="H112" s="77"/>
    </row>
    <row r="113" s="65" customFormat="1" ht="20.1" customHeight="1" spans="1:8">
      <c r="A113" s="74" t="s">
        <v>542</v>
      </c>
      <c r="B113" s="77"/>
      <c r="C113" s="77"/>
      <c r="D113" s="77"/>
      <c r="E113" s="77"/>
      <c r="F113" s="77"/>
      <c r="G113" s="77"/>
      <c r="H113" s="77"/>
    </row>
    <row r="114" s="65" customFormat="1" ht="20.1" customHeight="1" spans="1:8">
      <c r="A114" s="74" t="s">
        <v>545</v>
      </c>
      <c r="B114" s="77">
        <v>404</v>
      </c>
      <c r="C114" s="77">
        <v>404</v>
      </c>
      <c r="D114" s="77"/>
      <c r="E114" s="77"/>
      <c r="F114" s="77"/>
      <c r="G114" s="77"/>
      <c r="H114" s="77"/>
    </row>
    <row r="115" s="65" customFormat="1" ht="20.1" customHeight="1" spans="1:8">
      <c r="A115" s="74" t="s">
        <v>1057</v>
      </c>
      <c r="B115" s="77"/>
      <c r="C115" s="77"/>
      <c r="D115" s="77"/>
      <c r="E115" s="77"/>
      <c r="F115" s="77"/>
      <c r="G115" s="77"/>
      <c r="H115" s="77"/>
    </row>
    <row r="116" s="65" customFormat="1" ht="20.1" customHeight="1" spans="1:8">
      <c r="A116" s="74" t="s">
        <v>1058</v>
      </c>
      <c r="B116" s="77"/>
      <c r="C116" s="77"/>
      <c r="D116" s="77"/>
      <c r="E116" s="77"/>
      <c r="F116" s="77"/>
      <c r="G116" s="77"/>
      <c r="H116" s="77"/>
    </row>
    <row r="117" s="65" customFormat="1" ht="20.1" customHeight="1" spans="1:8">
      <c r="A117" s="74" t="s">
        <v>551</v>
      </c>
      <c r="B117" s="77"/>
      <c r="C117" s="77"/>
      <c r="D117" s="77"/>
      <c r="E117" s="77"/>
      <c r="F117" s="77"/>
      <c r="G117" s="77"/>
      <c r="H117" s="77"/>
    </row>
    <row r="118" s="65" customFormat="1" ht="20.1" customHeight="1" spans="1:8">
      <c r="A118" s="74" t="s">
        <v>553</v>
      </c>
      <c r="B118" s="77">
        <f>SUM(B119:B133)</f>
        <v>255</v>
      </c>
      <c r="C118" s="77">
        <f>SUM(C119:C133)</f>
        <v>255</v>
      </c>
      <c r="D118" s="77"/>
      <c r="E118" s="77"/>
      <c r="F118" s="77"/>
      <c r="G118" s="77"/>
      <c r="H118" s="77"/>
    </row>
    <row r="119" s="65" customFormat="1" ht="20.1" customHeight="1" spans="1:8">
      <c r="A119" s="74" t="s">
        <v>554</v>
      </c>
      <c r="B119" s="77">
        <v>255</v>
      </c>
      <c r="C119" s="77">
        <v>255</v>
      </c>
      <c r="D119" s="77"/>
      <c r="E119" s="77"/>
      <c r="F119" s="77"/>
      <c r="G119" s="77"/>
      <c r="H119" s="77"/>
    </row>
    <row r="120" s="65" customFormat="1" ht="20.1" customHeight="1" spans="1:8">
      <c r="A120" s="74" t="s">
        <v>560</v>
      </c>
      <c r="B120" s="77"/>
      <c r="C120" s="77"/>
      <c r="D120" s="77"/>
      <c r="E120" s="77"/>
      <c r="F120" s="77"/>
      <c r="G120" s="77"/>
      <c r="H120" s="77"/>
    </row>
    <row r="121" s="65" customFormat="1" ht="20.1" customHeight="1" spans="1:8">
      <c r="A121" s="74" t="s">
        <v>564</v>
      </c>
      <c r="B121" s="77"/>
      <c r="C121" s="77"/>
      <c r="D121" s="77"/>
      <c r="E121" s="77"/>
      <c r="F121" s="77"/>
      <c r="G121" s="77"/>
      <c r="H121" s="77"/>
    </row>
    <row r="122" s="65" customFormat="1" ht="20.1" customHeight="1" spans="1:8">
      <c r="A122" s="74" t="s">
        <v>572</v>
      </c>
      <c r="B122" s="77"/>
      <c r="C122" s="77"/>
      <c r="D122" s="77"/>
      <c r="E122" s="77"/>
      <c r="F122" s="77"/>
      <c r="G122" s="77"/>
      <c r="H122" s="77"/>
    </row>
    <row r="123" s="65" customFormat="1" ht="20.1" customHeight="1" spans="1:8">
      <c r="A123" s="74" t="s">
        <v>578</v>
      </c>
      <c r="B123" s="77"/>
      <c r="C123" s="77"/>
      <c r="D123" s="77"/>
      <c r="E123" s="77"/>
      <c r="F123" s="77"/>
      <c r="G123" s="77"/>
      <c r="H123" s="77"/>
    </row>
    <row r="124" s="65" customFormat="1" ht="20.1" customHeight="1" spans="1:8">
      <c r="A124" s="74" t="s">
        <v>585</v>
      </c>
      <c r="B124" s="77"/>
      <c r="C124" s="77"/>
      <c r="D124" s="77"/>
      <c r="E124" s="77"/>
      <c r="F124" s="77"/>
      <c r="G124" s="77"/>
      <c r="H124" s="77"/>
    </row>
    <row r="125" s="65" customFormat="1" ht="20.1" customHeight="1" spans="1:8">
      <c r="A125" s="74" t="s">
        <v>591</v>
      </c>
      <c r="B125" s="77"/>
      <c r="C125" s="77"/>
      <c r="D125" s="77"/>
      <c r="E125" s="77"/>
      <c r="F125" s="77"/>
      <c r="G125" s="77"/>
      <c r="H125" s="77"/>
    </row>
    <row r="126" s="65" customFormat="1" ht="20.1" customHeight="1" spans="1:8">
      <c r="A126" s="74" t="s">
        <v>594</v>
      </c>
      <c r="B126" s="77"/>
      <c r="C126" s="77"/>
      <c r="D126" s="77"/>
      <c r="E126" s="77"/>
      <c r="F126" s="77"/>
      <c r="G126" s="77"/>
      <c r="H126" s="77"/>
    </row>
    <row r="127" s="65" customFormat="1" ht="20.1" customHeight="1" spans="1:8">
      <c r="A127" s="74" t="s">
        <v>597</v>
      </c>
      <c r="B127" s="77"/>
      <c r="C127" s="77"/>
      <c r="D127" s="77"/>
      <c r="E127" s="77"/>
      <c r="F127" s="77"/>
      <c r="G127" s="77"/>
      <c r="H127" s="77"/>
    </row>
    <row r="128" s="65" customFormat="1" ht="20.1" customHeight="1" spans="1:8">
      <c r="A128" s="74" t="s">
        <v>598</v>
      </c>
      <c r="B128" s="77"/>
      <c r="C128" s="77"/>
      <c r="D128" s="77"/>
      <c r="E128" s="77"/>
      <c r="F128" s="77"/>
      <c r="G128" s="77"/>
      <c r="H128" s="77"/>
    </row>
    <row r="129" s="65" customFormat="1" ht="20.1" customHeight="1" spans="1:8">
      <c r="A129" s="74" t="s">
        <v>599</v>
      </c>
      <c r="B129" s="77"/>
      <c r="C129" s="77"/>
      <c r="D129" s="77"/>
      <c r="E129" s="77"/>
      <c r="F129" s="77"/>
      <c r="G129" s="77"/>
      <c r="H129" s="77"/>
    </row>
    <row r="130" s="65" customFormat="1" ht="20.1" customHeight="1" spans="1:8">
      <c r="A130" s="74" t="s">
        <v>605</v>
      </c>
      <c r="B130" s="77"/>
      <c r="C130" s="77"/>
      <c r="D130" s="77"/>
      <c r="E130" s="77"/>
      <c r="F130" s="77"/>
      <c r="G130" s="77"/>
      <c r="H130" s="77"/>
    </row>
    <row r="131" s="65" customFormat="1" ht="20.1" customHeight="1" spans="1:8">
      <c r="A131" s="74" t="s">
        <v>606</v>
      </c>
      <c r="B131" s="77"/>
      <c r="C131" s="77"/>
      <c r="D131" s="77"/>
      <c r="E131" s="77"/>
      <c r="F131" s="77"/>
      <c r="G131" s="77"/>
      <c r="H131" s="77"/>
    </row>
    <row r="132" s="65" customFormat="1" ht="20.1" customHeight="1" spans="1:8">
      <c r="A132" s="74" t="s">
        <v>607</v>
      </c>
      <c r="B132" s="77"/>
      <c r="C132" s="77"/>
      <c r="D132" s="77"/>
      <c r="E132" s="77"/>
      <c r="F132" s="77"/>
      <c r="G132" s="77"/>
      <c r="H132" s="77"/>
    </row>
    <row r="133" s="65" customFormat="1" ht="20.1" customHeight="1" spans="1:8">
      <c r="A133" s="74" t="s">
        <v>617</v>
      </c>
      <c r="B133" s="77"/>
      <c r="C133" s="77"/>
      <c r="D133" s="77"/>
      <c r="E133" s="77"/>
      <c r="F133" s="77"/>
      <c r="G133" s="77"/>
      <c r="H133" s="77"/>
    </row>
    <row r="134" s="65" customFormat="1" ht="20.1" customHeight="1" spans="1:8">
      <c r="A134" s="74" t="s">
        <v>618</v>
      </c>
      <c r="B134" s="77">
        <f>SUM(B135:B140)</f>
        <v>5014</v>
      </c>
      <c r="C134" s="77">
        <f>SUM(C135:C140)</f>
        <v>5014</v>
      </c>
      <c r="D134" s="77"/>
      <c r="E134" s="77"/>
      <c r="F134" s="77"/>
      <c r="G134" s="77"/>
      <c r="H134" s="77"/>
    </row>
    <row r="135" s="65" customFormat="1" ht="20.1" customHeight="1" spans="1:8">
      <c r="A135" s="74" t="s">
        <v>619</v>
      </c>
      <c r="B135" s="77">
        <v>1287</v>
      </c>
      <c r="C135" s="77">
        <v>1287</v>
      </c>
      <c r="D135" s="77"/>
      <c r="E135" s="77"/>
      <c r="F135" s="77"/>
      <c r="G135" s="77"/>
      <c r="H135" s="77"/>
    </row>
    <row r="136" s="65" customFormat="1" ht="20.1" customHeight="1" spans="1:8">
      <c r="A136" s="74" t="s">
        <v>630</v>
      </c>
      <c r="B136" s="77"/>
      <c r="C136" s="77"/>
      <c r="D136" s="77"/>
      <c r="E136" s="77"/>
      <c r="F136" s="77"/>
      <c r="G136" s="77"/>
      <c r="H136" s="77"/>
    </row>
    <row r="137" s="65" customFormat="1" ht="20.1" customHeight="1" spans="1:8">
      <c r="A137" s="74" t="s">
        <v>631</v>
      </c>
      <c r="B137" s="77">
        <v>2513</v>
      </c>
      <c r="C137" s="77">
        <v>2513</v>
      </c>
      <c r="D137" s="77"/>
      <c r="E137" s="77"/>
      <c r="F137" s="77"/>
      <c r="G137" s="77"/>
      <c r="H137" s="77"/>
    </row>
    <row r="138" s="65" customFormat="1" ht="20.1" customHeight="1" spans="1:8">
      <c r="A138" s="74" t="s">
        <v>634</v>
      </c>
      <c r="B138" s="77">
        <v>1214</v>
      </c>
      <c r="C138" s="77">
        <v>1214</v>
      </c>
      <c r="D138" s="77"/>
      <c r="E138" s="77"/>
      <c r="F138" s="77"/>
      <c r="G138" s="77"/>
      <c r="H138" s="77"/>
    </row>
    <row r="139" s="65" customFormat="1" ht="20.1" customHeight="1" spans="1:8">
      <c r="A139" s="74" t="s">
        <v>635</v>
      </c>
      <c r="B139" s="77"/>
      <c r="C139" s="77"/>
      <c r="D139" s="77"/>
      <c r="E139" s="77"/>
      <c r="F139" s="77"/>
      <c r="G139" s="77"/>
      <c r="H139" s="77"/>
    </row>
    <row r="140" s="65" customFormat="1" ht="20.1" customHeight="1" spans="1:8">
      <c r="A140" s="74" t="s">
        <v>636</v>
      </c>
      <c r="B140" s="77"/>
      <c r="C140" s="77"/>
      <c r="D140" s="77"/>
      <c r="E140" s="77"/>
      <c r="F140" s="77"/>
      <c r="G140" s="77"/>
      <c r="H140" s="77"/>
    </row>
    <row r="141" s="65" customFormat="1" ht="20.1" customHeight="1" spans="1:8">
      <c r="A141" s="74" t="s">
        <v>637</v>
      </c>
      <c r="B141" s="77">
        <f>SUM(B142:B151)</f>
        <v>6032</v>
      </c>
      <c r="C141" s="77">
        <f>SUM(C142:C151)</f>
        <v>6032</v>
      </c>
      <c r="D141" s="77"/>
      <c r="E141" s="77"/>
      <c r="F141" s="77"/>
      <c r="G141" s="77"/>
      <c r="H141" s="77"/>
    </row>
    <row r="142" s="65" customFormat="1" ht="20.1" customHeight="1" spans="1:8">
      <c r="A142" s="74" t="s">
        <v>638</v>
      </c>
      <c r="B142" s="77">
        <v>3386</v>
      </c>
      <c r="C142" s="77">
        <v>3386</v>
      </c>
      <c r="D142" s="77"/>
      <c r="E142" s="77"/>
      <c r="F142" s="77"/>
      <c r="G142" s="77"/>
      <c r="H142" s="77"/>
    </row>
    <row r="143" s="65" customFormat="1" ht="20.1" customHeight="1" spans="1:8">
      <c r="A143" s="74" t="s">
        <v>660</v>
      </c>
      <c r="B143" s="77">
        <v>833</v>
      </c>
      <c r="C143" s="77">
        <v>833</v>
      </c>
      <c r="D143" s="77"/>
      <c r="E143" s="77"/>
      <c r="F143" s="77"/>
      <c r="G143" s="77"/>
      <c r="H143" s="77"/>
    </row>
    <row r="144" s="65" customFormat="1" ht="20.1" customHeight="1" spans="1:8">
      <c r="A144" s="74" t="s">
        <v>682</v>
      </c>
      <c r="B144" s="77">
        <v>1774</v>
      </c>
      <c r="C144" s="77">
        <v>1774</v>
      </c>
      <c r="D144" s="77"/>
      <c r="E144" s="77"/>
      <c r="F144" s="77"/>
      <c r="G144" s="77"/>
      <c r="H144" s="77"/>
    </row>
    <row r="145" s="65" customFormat="1" ht="20.1" customHeight="1" spans="1:8">
      <c r="A145" s="74" t="s">
        <v>704</v>
      </c>
      <c r="B145" s="77"/>
      <c r="C145" s="77"/>
      <c r="D145" s="77"/>
      <c r="E145" s="77"/>
      <c r="F145" s="77"/>
      <c r="G145" s="77"/>
      <c r="H145" s="77"/>
    </row>
    <row r="146" s="65" customFormat="1" ht="20.1" customHeight="1" spans="1:8">
      <c r="A146" s="74" t="s">
        <v>712</v>
      </c>
      <c r="B146" s="77"/>
      <c r="C146" s="77"/>
      <c r="D146" s="77"/>
      <c r="E146" s="77"/>
      <c r="F146" s="77"/>
      <c r="G146" s="77"/>
      <c r="H146" s="77"/>
    </row>
    <row r="147" s="65" customFormat="1" ht="20.1" customHeight="1" spans="1:8">
      <c r="A147" s="74" t="s">
        <v>720</v>
      </c>
      <c r="B147" s="77">
        <v>39</v>
      </c>
      <c r="C147" s="77">
        <v>39</v>
      </c>
      <c r="D147" s="77"/>
      <c r="E147" s="77"/>
      <c r="F147" s="77"/>
      <c r="G147" s="77"/>
      <c r="H147" s="77"/>
    </row>
    <row r="148" s="65" customFormat="1" ht="20.1" customHeight="1" spans="1:8">
      <c r="A148" s="74" t="s">
        <v>726</v>
      </c>
      <c r="B148" s="77"/>
      <c r="C148" s="77"/>
      <c r="D148" s="77"/>
      <c r="E148" s="77"/>
      <c r="F148" s="77"/>
      <c r="G148" s="77"/>
      <c r="H148" s="77"/>
    </row>
    <row r="149" s="65" customFormat="1" ht="20.1" customHeight="1" spans="1:8">
      <c r="A149" s="74" t="s">
        <v>733</v>
      </c>
      <c r="B149" s="77"/>
      <c r="C149" s="77"/>
      <c r="D149" s="77"/>
      <c r="E149" s="77"/>
      <c r="F149" s="77"/>
      <c r="G149" s="77"/>
      <c r="H149" s="77"/>
    </row>
    <row r="150" s="65" customFormat="1" ht="20.1" customHeight="1" spans="1:8">
      <c r="A150" s="74" t="s">
        <v>740</v>
      </c>
      <c r="B150" s="77"/>
      <c r="C150" s="77"/>
      <c r="D150" s="77"/>
      <c r="E150" s="77"/>
      <c r="F150" s="77"/>
      <c r="G150" s="77"/>
      <c r="H150" s="77"/>
    </row>
    <row r="151" s="65" customFormat="1" ht="20.1" customHeight="1" spans="1:8">
      <c r="A151" s="74" t="s">
        <v>743</v>
      </c>
      <c r="B151" s="77"/>
      <c r="C151" s="77"/>
      <c r="D151" s="77"/>
      <c r="E151" s="77"/>
      <c r="F151" s="77"/>
      <c r="G151" s="77"/>
      <c r="H151" s="77"/>
    </row>
    <row r="152" s="65" customFormat="1" ht="20.1" customHeight="1" spans="1:8">
      <c r="A152" s="74" t="s">
        <v>746</v>
      </c>
      <c r="B152" s="77">
        <f>SUM(B153:B159)</f>
        <v>897</v>
      </c>
      <c r="C152" s="77">
        <f>SUM(C153:C159)</f>
        <v>897</v>
      </c>
      <c r="D152" s="77"/>
      <c r="E152" s="77"/>
      <c r="F152" s="77"/>
      <c r="G152" s="77"/>
      <c r="H152" s="77"/>
    </row>
    <row r="153" s="65" customFormat="1" ht="20.1" customHeight="1" spans="1:8">
      <c r="A153" s="74" t="s">
        <v>747</v>
      </c>
      <c r="B153" s="77">
        <v>897</v>
      </c>
      <c r="C153" s="77">
        <v>897</v>
      </c>
      <c r="D153" s="77"/>
      <c r="E153" s="77"/>
      <c r="F153" s="77"/>
      <c r="G153" s="77"/>
      <c r="H153" s="77"/>
    </row>
    <row r="154" s="65" customFormat="1" ht="20.1" customHeight="1" spans="1:8">
      <c r="A154" s="74" t="s">
        <v>767</v>
      </c>
      <c r="B154" s="77"/>
      <c r="C154" s="77"/>
      <c r="D154" s="77"/>
      <c r="E154" s="77"/>
      <c r="F154" s="77"/>
      <c r="G154" s="77"/>
      <c r="H154" s="77"/>
    </row>
    <row r="155" s="65" customFormat="1" ht="20.1" customHeight="1" spans="1:8">
      <c r="A155" s="74" t="s">
        <v>774</v>
      </c>
      <c r="B155" s="77"/>
      <c r="C155" s="77"/>
      <c r="D155" s="77"/>
      <c r="E155" s="77"/>
      <c r="F155" s="77"/>
      <c r="G155" s="77"/>
      <c r="H155" s="77"/>
    </row>
    <row r="156" s="65" customFormat="1" ht="20.1" customHeight="1" spans="1:8">
      <c r="A156" s="74" t="s">
        <v>781</v>
      </c>
      <c r="B156" s="77"/>
      <c r="C156" s="77"/>
      <c r="D156" s="77"/>
      <c r="E156" s="77"/>
      <c r="F156" s="77"/>
      <c r="G156" s="77"/>
      <c r="H156" s="77"/>
    </row>
    <row r="157" s="65" customFormat="1" ht="20.1" customHeight="1" spans="1:8">
      <c r="A157" s="74" t="s">
        <v>786</v>
      </c>
      <c r="B157" s="77"/>
      <c r="C157" s="77"/>
      <c r="D157" s="77"/>
      <c r="E157" s="77"/>
      <c r="F157" s="77"/>
      <c r="G157" s="77"/>
      <c r="H157" s="77"/>
    </row>
    <row r="158" s="65" customFormat="1" ht="20.1" customHeight="1" spans="1:8">
      <c r="A158" s="74" t="s">
        <v>789</v>
      </c>
      <c r="B158" s="77"/>
      <c r="C158" s="77"/>
      <c r="D158" s="77"/>
      <c r="E158" s="77"/>
      <c r="F158" s="77"/>
      <c r="G158" s="77"/>
      <c r="H158" s="77"/>
    </row>
    <row r="159" s="65" customFormat="1" ht="20.1" customHeight="1" spans="1:8">
      <c r="A159" s="74" t="s">
        <v>794</v>
      </c>
      <c r="B159" s="77"/>
      <c r="C159" s="77"/>
      <c r="D159" s="77"/>
      <c r="E159" s="77"/>
      <c r="F159" s="77"/>
      <c r="G159" s="77"/>
      <c r="H159" s="77"/>
    </row>
    <row r="160" s="65" customFormat="1" ht="20.1" customHeight="1" spans="1:8">
      <c r="A160" s="74" t="s">
        <v>797</v>
      </c>
      <c r="B160" s="77">
        <f>SUM(B161:B167)</f>
        <v>253</v>
      </c>
      <c r="C160" s="77">
        <f>SUM(C161:C167)</f>
        <v>253</v>
      </c>
      <c r="D160" s="77"/>
      <c r="E160" s="77"/>
      <c r="F160" s="77"/>
      <c r="G160" s="77"/>
      <c r="H160" s="77"/>
    </row>
    <row r="161" s="65" customFormat="1" ht="20.1" customHeight="1" spans="1:8">
      <c r="A161" s="74" t="s">
        <v>798</v>
      </c>
      <c r="B161" s="77">
        <v>17</v>
      </c>
      <c r="C161" s="77">
        <v>17</v>
      </c>
      <c r="D161" s="77"/>
      <c r="E161" s="77"/>
      <c r="F161" s="77"/>
      <c r="G161" s="77"/>
      <c r="H161" s="77"/>
    </row>
    <row r="162" s="65" customFormat="1" ht="20.1" customHeight="1" spans="1:8">
      <c r="A162" s="74" t="s">
        <v>805</v>
      </c>
      <c r="B162" s="77"/>
      <c r="C162" s="77"/>
      <c r="D162" s="77"/>
      <c r="E162" s="77"/>
      <c r="F162" s="77"/>
      <c r="G162" s="77"/>
      <c r="H162" s="77"/>
    </row>
    <row r="163" s="65" customFormat="1" ht="20.1" customHeight="1" spans="1:8">
      <c r="A163" s="74" t="s">
        <v>818</v>
      </c>
      <c r="B163" s="77"/>
      <c r="C163" s="77"/>
      <c r="D163" s="77"/>
      <c r="E163" s="77"/>
      <c r="F163" s="77"/>
      <c r="G163" s="77"/>
      <c r="H163" s="77"/>
    </row>
    <row r="164" s="65" customFormat="1" ht="20.1" customHeight="1" spans="1:8">
      <c r="A164" s="74" t="s">
        <v>820</v>
      </c>
      <c r="B164" s="77">
        <v>236</v>
      </c>
      <c r="C164" s="77">
        <v>236</v>
      </c>
      <c r="D164" s="77"/>
      <c r="E164" s="77"/>
      <c r="F164" s="77"/>
      <c r="G164" s="77"/>
      <c r="H164" s="77"/>
    </row>
    <row r="165" s="65" customFormat="1" ht="20.1" customHeight="1" spans="1:8">
      <c r="A165" s="74" t="s">
        <v>830</v>
      </c>
      <c r="B165" s="77"/>
      <c r="C165" s="77"/>
      <c r="D165" s="77"/>
      <c r="E165" s="77"/>
      <c r="F165" s="77"/>
      <c r="G165" s="77"/>
      <c r="H165" s="77"/>
    </row>
    <row r="166" s="65" customFormat="1" ht="20.1" customHeight="1" spans="1:8">
      <c r="A166" s="74" t="s">
        <v>834</v>
      </c>
      <c r="B166" s="77"/>
      <c r="C166" s="77"/>
      <c r="D166" s="77"/>
      <c r="E166" s="77"/>
      <c r="F166" s="77"/>
      <c r="G166" s="77"/>
      <c r="H166" s="77"/>
    </row>
    <row r="167" s="65" customFormat="1" ht="20.1" customHeight="1" spans="1:8">
      <c r="A167" s="74" t="s">
        <v>838</v>
      </c>
      <c r="B167" s="77"/>
      <c r="C167" s="77"/>
      <c r="D167" s="77"/>
      <c r="E167" s="77"/>
      <c r="F167" s="77"/>
      <c r="G167" s="77"/>
      <c r="H167" s="77"/>
    </row>
    <row r="168" s="65" customFormat="1" ht="20.1" customHeight="1" spans="1:8">
      <c r="A168" s="74" t="s">
        <v>844</v>
      </c>
      <c r="B168" s="77">
        <f>SUM(B169:B171)</f>
        <v>117</v>
      </c>
      <c r="C168" s="77">
        <f>SUM(C169:C171)</f>
        <v>117</v>
      </c>
      <c r="D168" s="77"/>
      <c r="E168" s="77"/>
      <c r="F168" s="77"/>
      <c r="G168" s="77"/>
      <c r="H168" s="77"/>
    </row>
    <row r="169" s="65" customFormat="1" ht="20.1" customHeight="1" spans="1:8">
      <c r="A169" s="74" t="s">
        <v>845</v>
      </c>
      <c r="B169" s="77"/>
      <c r="C169" s="77"/>
      <c r="D169" s="77"/>
      <c r="E169" s="77"/>
      <c r="F169" s="77"/>
      <c r="G169" s="77"/>
      <c r="H169" s="77"/>
    </row>
    <row r="170" s="65" customFormat="1" ht="20.1" customHeight="1" spans="1:8">
      <c r="A170" s="74" t="s">
        <v>851</v>
      </c>
      <c r="B170" s="77"/>
      <c r="C170" s="77"/>
      <c r="D170" s="77"/>
      <c r="E170" s="77"/>
      <c r="F170" s="77"/>
      <c r="G170" s="77"/>
      <c r="H170" s="77"/>
    </row>
    <row r="171" s="65" customFormat="1" ht="20.1" customHeight="1" spans="1:8">
      <c r="A171" s="74" t="s">
        <v>854</v>
      </c>
      <c r="B171" s="77">
        <v>117</v>
      </c>
      <c r="C171" s="77">
        <v>117</v>
      </c>
      <c r="D171" s="77"/>
      <c r="E171" s="77"/>
      <c r="F171" s="77"/>
      <c r="G171" s="77"/>
      <c r="H171" s="77"/>
    </row>
    <row r="172" s="65" customFormat="1" ht="20.1" customHeight="1" spans="1:8">
      <c r="A172" s="74" t="s">
        <v>857</v>
      </c>
      <c r="B172" s="77">
        <f>SUM(B173:B175)</f>
        <v>0</v>
      </c>
      <c r="C172" s="77">
        <f>SUM(C173:C175)</f>
        <v>0</v>
      </c>
      <c r="D172" s="77"/>
      <c r="E172" s="77"/>
      <c r="F172" s="77"/>
      <c r="G172" s="77"/>
      <c r="H172" s="77"/>
    </row>
    <row r="173" s="65" customFormat="1" ht="20.1" customHeight="1" spans="1:8">
      <c r="A173" s="74" t="s">
        <v>858</v>
      </c>
      <c r="B173" s="77"/>
      <c r="C173" s="77"/>
      <c r="D173" s="77"/>
      <c r="E173" s="77"/>
      <c r="F173" s="77"/>
      <c r="G173" s="77"/>
      <c r="H173" s="77"/>
    </row>
    <row r="174" s="65" customFormat="1" ht="20.1" customHeight="1" spans="1:8">
      <c r="A174" s="74" t="s">
        <v>861</v>
      </c>
      <c r="B174" s="77"/>
      <c r="C174" s="77"/>
      <c r="D174" s="77"/>
      <c r="E174" s="77"/>
      <c r="F174" s="77"/>
      <c r="G174" s="77"/>
      <c r="H174" s="77"/>
    </row>
    <row r="175" s="65" customFormat="1" ht="20.1" customHeight="1" spans="1:8">
      <c r="A175" s="74" t="s">
        <v>867</v>
      </c>
      <c r="B175" s="77"/>
      <c r="C175" s="77"/>
      <c r="D175" s="77"/>
      <c r="E175" s="77"/>
      <c r="F175" s="77"/>
      <c r="G175" s="77"/>
      <c r="H175" s="77"/>
    </row>
    <row r="176" s="65" customFormat="1" ht="20.1" customHeight="1" spans="1:8">
      <c r="A176" s="74" t="s">
        <v>868</v>
      </c>
      <c r="B176" s="77">
        <f>SUM(B177:B185)</f>
        <v>0</v>
      </c>
      <c r="C176" s="77">
        <f>SUM(C177:C185)</f>
        <v>0</v>
      </c>
      <c r="D176" s="77"/>
      <c r="E176" s="77"/>
      <c r="F176" s="77"/>
      <c r="G176" s="77"/>
      <c r="H176" s="77"/>
    </row>
    <row r="177" s="65" customFormat="1" ht="20.1" customHeight="1" spans="1:8">
      <c r="A177" s="74" t="s">
        <v>869</v>
      </c>
      <c r="B177" s="77"/>
      <c r="C177" s="77"/>
      <c r="D177" s="77"/>
      <c r="E177" s="77"/>
      <c r="F177" s="77"/>
      <c r="G177" s="77"/>
      <c r="H177" s="77"/>
    </row>
    <row r="178" s="65" customFormat="1" ht="20.1" customHeight="1" spans="1:8">
      <c r="A178" s="74" t="s">
        <v>870</v>
      </c>
      <c r="B178" s="77"/>
      <c r="C178" s="77"/>
      <c r="D178" s="77"/>
      <c r="E178" s="77"/>
      <c r="F178" s="77"/>
      <c r="G178" s="77"/>
      <c r="H178" s="77"/>
    </row>
    <row r="179" s="65" customFormat="1" ht="20.1" customHeight="1" spans="1:8">
      <c r="A179" s="74" t="s">
        <v>871</v>
      </c>
      <c r="B179" s="77"/>
      <c r="C179" s="77"/>
      <c r="D179" s="77"/>
      <c r="E179" s="77"/>
      <c r="F179" s="77"/>
      <c r="G179" s="77"/>
      <c r="H179" s="77"/>
    </row>
    <row r="180" s="65" customFormat="1" ht="20.1" customHeight="1" spans="1:8">
      <c r="A180" s="74" t="s">
        <v>872</v>
      </c>
      <c r="B180" s="77"/>
      <c r="C180" s="77"/>
      <c r="D180" s="77"/>
      <c r="E180" s="77"/>
      <c r="F180" s="77"/>
      <c r="G180" s="77"/>
      <c r="H180" s="77"/>
    </row>
    <row r="181" s="65" customFormat="1" ht="20.1" customHeight="1" spans="1:8">
      <c r="A181" s="74" t="s">
        <v>873</v>
      </c>
      <c r="B181" s="77"/>
      <c r="C181" s="77"/>
      <c r="D181" s="77"/>
      <c r="E181" s="77"/>
      <c r="F181" s="77"/>
      <c r="G181" s="77"/>
      <c r="H181" s="77"/>
    </row>
    <row r="182" s="65" customFormat="1" ht="20.1" customHeight="1" spans="1:8">
      <c r="A182" s="74" t="s">
        <v>638</v>
      </c>
      <c r="B182" s="77"/>
      <c r="C182" s="77"/>
      <c r="D182" s="77"/>
      <c r="E182" s="77"/>
      <c r="F182" s="77"/>
      <c r="G182" s="77"/>
      <c r="H182" s="77"/>
    </row>
    <row r="183" s="65" customFormat="1" ht="20.1" customHeight="1" spans="1:8">
      <c r="A183" s="74" t="s">
        <v>874</v>
      </c>
      <c r="B183" s="77"/>
      <c r="C183" s="77"/>
      <c r="D183" s="77"/>
      <c r="E183" s="77"/>
      <c r="F183" s="77"/>
      <c r="G183" s="77"/>
      <c r="H183" s="77"/>
    </row>
    <row r="184" s="65" customFormat="1" ht="20.1" customHeight="1" spans="1:8">
      <c r="A184" s="74" t="s">
        <v>875</v>
      </c>
      <c r="B184" s="77"/>
      <c r="C184" s="77"/>
      <c r="D184" s="77"/>
      <c r="E184" s="77"/>
      <c r="F184" s="77"/>
      <c r="G184" s="77"/>
      <c r="H184" s="77"/>
    </row>
    <row r="185" s="65" customFormat="1" ht="20.1" customHeight="1" spans="1:8">
      <c r="A185" s="74" t="s">
        <v>876</v>
      </c>
      <c r="B185" s="77"/>
      <c r="C185" s="77"/>
      <c r="D185" s="77"/>
      <c r="E185" s="77"/>
      <c r="F185" s="77"/>
      <c r="G185" s="77"/>
      <c r="H185" s="77"/>
    </row>
    <row r="186" s="65" customFormat="1" ht="20.1" customHeight="1" spans="1:8">
      <c r="A186" s="74" t="s">
        <v>877</v>
      </c>
      <c r="B186" s="77">
        <f>SUM(B187:B191)</f>
        <v>953</v>
      </c>
      <c r="C186" s="77">
        <f>SUM(C187:C191)</f>
        <v>953</v>
      </c>
      <c r="D186" s="77"/>
      <c r="E186" s="77"/>
      <c r="F186" s="77"/>
      <c r="G186" s="77"/>
      <c r="H186" s="77"/>
    </row>
    <row r="187" s="65" customFormat="1" ht="20.1" customHeight="1" spans="1:8">
      <c r="A187" s="74" t="s">
        <v>878</v>
      </c>
      <c r="B187" s="77">
        <v>939</v>
      </c>
      <c r="C187" s="77">
        <v>939</v>
      </c>
      <c r="D187" s="77"/>
      <c r="E187" s="77"/>
      <c r="F187" s="77"/>
      <c r="G187" s="77"/>
      <c r="H187" s="77"/>
    </row>
    <row r="188" s="65" customFormat="1" ht="20.1" customHeight="1" spans="1:8">
      <c r="A188" s="74" t="s">
        <v>893</v>
      </c>
      <c r="B188" s="77"/>
      <c r="C188" s="77"/>
      <c r="D188" s="77"/>
      <c r="E188" s="77"/>
      <c r="F188" s="77"/>
      <c r="G188" s="77"/>
      <c r="H188" s="77"/>
    </row>
    <row r="189" s="65" customFormat="1" ht="20.1" customHeight="1" spans="1:8">
      <c r="A189" s="74" t="s">
        <v>908</v>
      </c>
      <c r="B189" s="77"/>
      <c r="C189" s="77"/>
      <c r="D189" s="77"/>
      <c r="E189" s="77"/>
      <c r="F189" s="77"/>
      <c r="G189" s="77"/>
      <c r="H189" s="77"/>
    </row>
    <row r="190" s="65" customFormat="1" ht="20.1" customHeight="1" spans="1:8">
      <c r="A190" s="74" t="s">
        <v>913</v>
      </c>
      <c r="B190" s="77">
        <v>14</v>
      </c>
      <c r="C190" s="77">
        <v>14</v>
      </c>
      <c r="D190" s="77"/>
      <c r="E190" s="77"/>
      <c r="F190" s="77"/>
      <c r="G190" s="77"/>
      <c r="H190" s="77"/>
    </row>
    <row r="191" s="65" customFormat="1" ht="20.1" customHeight="1" spans="1:8">
      <c r="A191" s="74" t="s">
        <v>925</v>
      </c>
      <c r="B191" s="77"/>
      <c r="C191" s="77"/>
      <c r="D191" s="77"/>
      <c r="E191" s="77"/>
      <c r="F191" s="77"/>
      <c r="G191" s="77"/>
      <c r="H191" s="77"/>
    </row>
    <row r="192" s="65" customFormat="1" ht="20.1" customHeight="1" spans="1:8">
      <c r="A192" s="74" t="s">
        <v>926</v>
      </c>
      <c r="B192" s="77">
        <f>SUM(B193:B195)</f>
        <v>0</v>
      </c>
      <c r="C192" s="77">
        <f>SUM(C193:C195)</f>
        <v>0</v>
      </c>
      <c r="D192" s="77"/>
      <c r="E192" s="77"/>
      <c r="F192" s="77"/>
      <c r="G192" s="77"/>
      <c r="H192" s="77"/>
    </row>
    <row r="193" s="65" customFormat="1" ht="20.1" customHeight="1" spans="1:8">
      <c r="A193" s="74" t="s">
        <v>927</v>
      </c>
      <c r="B193" s="77"/>
      <c r="C193" s="77"/>
      <c r="D193" s="77"/>
      <c r="E193" s="77"/>
      <c r="F193" s="77"/>
      <c r="G193" s="77"/>
      <c r="H193" s="77"/>
    </row>
    <row r="194" s="65" customFormat="1" ht="20.1" customHeight="1" spans="1:8">
      <c r="A194" s="74" t="s">
        <v>936</v>
      </c>
      <c r="B194" s="77"/>
      <c r="C194" s="77"/>
      <c r="D194" s="77"/>
      <c r="E194" s="77"/>
      <c r="F194" s="77"/>
      <c r="G194" s="77"/>
      <c r="H194" s="77"/>
    </row>
    <row r="195" s="65" customFormat="1" ht="20.1" customHeight="1" spans="1:8">
      <c r="A195" s="74" t="s">
        <v>940</v>
      </c>
      <c r="B195" s="77"/>
      <c r="C195" s="77"/>
      <c r="D195" s="77"/>
      <c r="E195" s="77"/>
      <c r="F195" s="77"/>
      <c r="G195" s="77"/>
      <c r="H195" s="77"/>
    </row>
    <row r="196" s="65" customFormat="1" ht="20.1" customHeight="1" spans="1:8">
      <c r="A196" s="74" t="s">
        <v>944</v>
      </c>
      <c r="B196" s="77">
        <f>SUM(B197:B201)</f>
        <v>37</v>
      </c>
      <c r="C196" s="77">
        <f>SUM(C197:C201)</f>
        <v>37</v>
      </c>
      <c r="D196" s="77"/>
      <c r="E196" s="77"/>
      <c r="F196" s="77"/>
      <c r="G196" s="77"/>
      <c r="H196" s="77"/>
    </row>
    <row r="197" s="65" customFormat="1" ht="20.1" customHeight="1" spans="1:8">
      <c r="A197" s="74" t="s">
        <v>945</v>
      </c>
      <c r="B197" s="77">
        <v>37</v>
      </c>
      <c r="C197" s="77">
        <v>37</v>
      </c>
      <c r="D197" s="77"/>
      <c r="E197" s="77"/>
      <c r="F197" s="77"/>
      <c r="G197" s="77"/>
      <c r="H197" s="77"/>
    </row>
    <row r="198" s="65" customFormat="1" ht="20.1" customHeight="1" spans="1:8">
      <c r="A198" s="74" t="s">
        <v>956</v>
      </c>
      <c r="B198" s="77"/>
      <c r="C198" s="77"/>
      <c r="D198" s="77"/>
      <c r="E198" s="77"/>
      <c r="F198" s="77"/>
      <c r="G198" s="77"/>
      <c r="H198" s="77"/>
    </row>
    <row r="199" s="65" customFormat="1" ht="20.1" customHeight="1" spans="1:8">
      <c r="A199" s="74" t="s">
        <v>966</v>
      </c>
      <c r="B199" s="77"/>
      <c r="C199" s="77"/>
      <c r="D199" s="77"/>
      <c r="E199" s="77"/>
      <c r="F199" s="77"/>
      <c r="G199" s="77"/>
      <c r="H199" s="77"/>
    </row>
    <row r="200" s="65" customFormat="1" ht="20.1" customHeight="1" spans="1:8">
      <c r="A200" s="74" t="s">
        <v>971</v>
      </c>
      <c r="B200" s="77"/>
      <c r="C200" s="77"/>
      <c r="D200" s="77"/>
      <c r="E200" s="77"/>
      <c r="F200" s="77"/>
      <c r="G200" s="77"/>
      <c r="H200" s="77"/>
    </row>
    <row r="201" s="65" customFormat="1" ht="20.1" customHeight="1" spans="1:8">
      <c r="A201" s="74" t="s">
        <v>977</v>
      </c>
      <c r="B201" s="77"/>
      <c r="C201" s="77"/>
      <c r="D201" s="77"/>
      <c r="E201" s="77"/>
      <c r="F201" s="77"/>
      <c r="G201" s="77"/>
      <c r="H201" s="77"/>
    </row>
    <row r="202" s="65" customFormat="1" ht="20.1" customHeight="1" spans="1:8">
      <c r="A202" s="74" t="s">
        <v>989</v>
      </c>
      <c r="B202" s="77">
        <f>SUM(B203:B210)</f>
        <v>1244</v>
      </c>
      <c r="C202" s="77">
        <f>SUM(C203:C210)</f>
        <v>1244</v>
      </c>
      <c r="D202" s="77"/>
      <c r="E202" s="77"/>
      <c r="F202" s="77"/>
      <c r="G202" s="77"/>
      <c r="H202" s="77"/>
    </row>
    <row r="203" s="65" customFormat="1" ht="20.1" customHeight="1" spans="1:8">
      <c r="A203" s="74" t="s">
        <v>1059</v>
      </c>
      <c r="B203" s="77">
        <v>500</v>
      </c>
      <c r="C203" s="77">
        <v>500</v>
      </c>
      <c r="D203" s="77"/>
      <c r="E203" s="77"/>
      <c r="F203" s="77"/>
      <c r="G203" s="77"/>
      <c r="H203" s="77"/>
    </row>
    <row r="204" s="65" customFormat="1" ht="20.1" customHeight="1" spans="1:8">
      <c r="A204" s="74" t="s">
        <v>1060</v>
      </c>
      <c r="B204" s="77">
        <v>213</v>
      </c>
      <c r="C204" s="77">
        <v>213</v>
      </c>
      <c r="D204" s="77"/>
      <c r="E204" s="77"/>
      <c r="F204" s="77"/>
      <c r="G204" s="77"/>
      <c r="H204" s="77"/>
    </row>
    <row r="205" s="65" customFormat="1" ht="20.1" customHeight="1" spans="1:8">
      <c r="A205" s="74" t="s">
        <v>1061</v>
      </c>
      <c r="B205" s="77"/>
      <c r="C205" s="77"/>
      <c r="D205" s="77"/>
      <c r="E205" s="77"/>
      <c r="F205" s="77"/>
      <c r="G205" s="77"/>
      <c r="H205" s="77"/>
    </row>
    <row r="206" s="65" customFormat="1" ht="20.1" customHeight="1" spans="1:8">
      <c r="A206" s="74" t="s">
        <v>1062</v>
      </c>
      <c r="B206" s="77"/>
      <c r="C206" s="77"/>
      <c r="D206" s="77"/>
      <c r="E206" s="77"/>
      <c r="F206" s="77"/>
      <c r="G206" s="77"/>
      <c r="H206" s="77"/>
    </row>
    <row r="207" s="65" customFormat="1" ht="20.1" customHeight="1" spans="1:8">
      <c r="A207" s="74" t="s">
        <v>1063</v>
      </c>
      <c r="B207" s="77">
        <v>531</v>
      </c>
      <c r="C207" s="77">
        <v>531</v>
      </c>
      <c r="D207" s="77"/>
      <c r="E207" s="77"/>
      <c r="F207" s="77"/>
      <c r="G207" s="77"/>
      <c r="H207" s="77"/>
    </row>
    <row r="208" s="65" customFormat="1" ht="20.1" customHeight="1" spans="1:8">
      <c r="A208" s="74" t="s">
        <v>1064</v>
      </c>
      <c r="B208" s="77"/>
      <c r="C208" s="77"/>
      <c r="D208" s="77"/>
      <c r="E208" s="77"/>
      <c r="F208" s="77"/>
      <c r="G208" s="77"/>
      <c r="H208" s="77"/>
    </row>
    <row r="209" s="65" customFormat="1" ht="20.1" customHeight="1" spans="1:8">
      <c r="A209" s="74" t="s">
        <v>1065</v>
      </c>
      <c r="B209" s="77"/>
      <c r="C209" s="77"/>
      <c r="D209" s="77"/>
      <c r="E209" s="77"/>
      <c r="F209" s="77"/>
      <c r="G209" s="77"/>
      <c r="H209" s="77"/>
    </row>
    <row r="210" s="65" customFormat="1" ht="20.1" customHeight="1" spans="1:8">
      <c r="A210" s="74" t="s">
        <v>1066</v>
      </c>
      <c r="B210" s="77"/>
      <c r="C210" s="77"/>
      <c r="D210" s="77"/>
      <c r="E210" s="77"/>
      <c r="F210" s="77"/>
      <c r="G210" s="77"/>
      <c r="H210" s="77"/>
    </row>
    <row r="211" s="65" customFormat="1" ht="20.1" customHeight="1" spans="1:8">
      <c r="A211" s="74" t="s">
        <v>1067</v>
      </c>
      <c r="B211" s="77">
        <f>SUM(C211:H211)</f>
        <v>0</v>
      </c>
      <c r="C211" s="77">
        <f>SUM(D211:I211)</f>
        <v>0</v>
      </c>
      <c r="D211" s="77"/>
      <c r="E211" s="77"/>
      <c r="F211" s="77"/>
      <c r="G211" s="77"/>
      <c r="H211" s="77"/>
    </row>
    <row r="212" s="65" customFormat="1" ht="20.1" customHeight="1" spans="1:8">
      <c r="A212" s="74" t="s">
        <v>1068</v>
      </c>
      <c r="B212" s="77">
        <f>SUM(B213)</f>
        <v>7386</v>
      </c>
      <c r="C212" s="77">
        <f>SUM(C213)</f>
        <v>7386</v>
      </c>
      <c r="D212" s="77"/>
      <c r="E212" s="77"/>
      <c r="F212" s="77"/>
      <c r="G212" s="77"/>
      <c r="H212" s="77"/>
    </row>
    <row r="213" s="65" customFormat="1" ht="20.1" customHeight="1" spans="1:8">
      <c r="A213" s="74" t="s">
        <v>1036</v>
      </c>
      <c r="B213" s="77">
        <v>7386</v>
      </c>
      <c r="C213" s="77">
        <v>7386</v>
      </c>
      <c r="D213" s="77"/>
      <c r="E213" s="77"/>
      <c r="F213" s="77"/>
      <c r="G213" s="77"/>
      <c r="H213" s="77"/>
    </row>
    <row r="214" s="65" customFormat="1" ht="20.1" customHeight="1" spans="1:8">
      <c r="A214" s="74" t="s">
        <v>1069</v>
      </c>
      <c r="B214" s="77">
        <f>SUM(C214:H214)</f>
        <v>0</v>
      </c>
      <c r="C214" s="77">
        <f>SUM(D214:I214)</f>
        <v>0</v>
      </c>
      <c r="D214" s="77"/>
      <c r="E214" s="77"/>
      <c r="F214" s="77"/>
      <c r="G214" s="77"/>
      <c r="H214" s="77"/>
    </row>
    <row r="215" s="65" customFormat="1" ht="20.1" customHeight="1" spans="1:8">
      <c r="A215" s="74" t="s">
        <v>1070</v>
      </c>
      <c r="B215" s="77">
        <f>SUM(B216:B217)</f>
        <v>285</v>
      </c>
      <c r="C215" s="77">
        <f>SUM(C216:C217)</f>
        <v>285</v>
      </c>
      <c r="D215" s="77"/>
      <c r="E215" s="77"/>
      <c r="F215" s="77"/>
      <c r="G215" s="77"/>
      <c r="H215" s="77"/>
    </row>
    <row r="216" s="65" customFormat="1" ht="20.1" customHeight="1" spans="1:8">
      <c r="A216" s="74" t="s">
        <v>1071</v>
      </c>
      <c r="B216" s="77"/>
      <c r="C216" s="77"/>
      <c r="D216" s="77"/>
      <c r="E216" s="77"/>
      <c r="F216" s="77"/>
      <c r="G216" s="77"/>
      <c r="H216" s="77"/>
    </row>
    <row r="217" s="65" customFormat="1" ht="20.1" customHeight="1" spans="1:8">
      <c r="A217" s="74" t="s">
        <v>876</v>
      </c>
      <c r="B217" s="77">
        <v>285</v>
      </c>
      <c r="C217" s="77">
        <v>285</v>
      </c>
      <c r="D217" s="77"/>
      <c r="E217" s="77"/>
      <c r="F217" s="77"/>
      <c r="G217" s="77"/>
      <c r="H217" s="77"/>
    </row>
    <row r="218" s="65" customFormat="1" ht="20.1" customHeight="1" spans="1:8">
      <c r="A218" s="74"/>
      <c r="B218" s="77"/>
      <c r="C218" s="77"/>
      <c r="D218" s="77"/>
      <c r="E218" s="77"/>
      <c r="F218" s="77"/>
      <c r="G218" s="77"/>
      <c r="H218" s="77"/>
    </row>
    <row r="219" s="65" customFormat="1" ht="20.1" customHeight="1" spans="1:8">
      <c r="A219" s="74"/>
      <c r="B219" s="77"/>
      <c r="C219" s="77"/>
      <c r="D219" s="77"/>
      <c r="E219" s="77"/>
      <c r="F219" s="77"/>
      <c r="G219" s="77"/>
      <c r="H219" s="77"/>
    </row>
    <row r="220" s="65" customFormat="1" ht="20.1" customHeight="1" spans="1:8">
      <c r="A220" s="74"/>
      <c r="B220" s="77"/>
      <c r="C220" s="77"/>
      <c r="D220" s="77"/>
      <c r="E220" s="77"/>
      <c r="F220" s="77"/>
      <c r="G220" s="77"/>
      <c r="H220" s="77"/>
    </row>
    <row r="221" s="65" customFormat="1" ht="20.1" customHeight="1" spans="1:8">
      <c r="A221" s="74"/>
      <c r="B221" s="77"/>
      <c r="C221" s="77"/>
      <c r="D221" s="77"/>
      <c r="E221" s="77"/>
      <c r="F221" s="77"/>
      <c r="G221" s="77"/>
      <c r="H221" s="77"/>
    </row>
    <row r="222" s="65" customFormat="1" ht="20.1" customHeight="1" spans="1:8">
      <c r="A222" s="77"/>
      <c r="B222" s="77"/>
      <c r="C222" s="77"/>
      <c r="D222" s="77"/>
      <c r="E222" s="77"/>
      <c r="F222" s="77"/>
      <c r="G222" s="77"/>
      <c r="H222" s="77"/>
    </row>
    <row r="223" s="65" customFormat="1" ht="20.1" customHeight="1" spans="1:8">
      <c r="A223" s="77"/>
      <c r="B223" s="77"/>
      <c r="C223" s="77"/>
      <c r="D223" s="77"/>
      <c r="E223" s="77"/>
      <c r="F223" s="77"/>
      <c r="G223" s="77"/>
      <c r="H223" s="77"/>
    </row>
    <row r="224" s="65" customFormat="1" ht="20.1" customHeight="1" spans="1:8">
      <c r="A224" s="77"/>
      <c r="B224" s="77"/>
      <c r="C224" s="77"/>
      <c r="D224" s="77"/>
      <c r="E224" s="77"/>
      <c r="F224" s="77"/>
      <c r="G224" s="77"/>
      <c r="H224" s="77"/>
    </row>
    <row r="225" s="65" customFormat="1" ht="20.1" customHeight="1" spans="1:8">
      <c r="A225" s="77"/>
      <c r="B225" s="77"/>
      <c r="C225" s="77"/>
      <c r="D225" s="77"/>
      <c r="E225" s="77"/>
      <c r="F225" s="77"/>
      <c r="G225" s="77"/>
      <c r="H225" s="77"/>
    </row>
    <row r="226" s="65" customFormat="1" ht="20.1" customHeight="1" spans="1:8">
      <c r="A226" s="77"/>
      <c r="B226" s="77">
        <f>SUM(B6,B34,B37,B40,B52,B63,B74,B81,B103,B118,B134,B141,B152,B160,B168,B172,B176,B186,B192,B196,B202,B211,B212,B214,B215)</f>
        <v>153450</v>
      </c>
      <c r="C226" s="77">
        <f>SUM(C6,C34,C37,C40,C52,C63,C74,C81,C103,C118,C134,C141,C152,C160,C168,C172,C176,C186,C192,C196,C202,C211,C212,C214,C215)</f>
        <v>153450</v>
      </c>
      <c r="D226" s="77"/>
      <c r="E226" s="77"/>
      <c r="F226" s="77"/>
      <c r="G226" s="77"/>
      <c r="H226" s="77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4" workbookViewId="0">
      <selection activeCell="F8" sqref="F8"/>
    </sheetView>
  </sheetViews>
  <sheetFormatPr defaultColWidth="8" defaultRowHeight="12.75" outlineLevelCol="5"/>
  <cols>
    <col min="1" max="1" width="6.26666666666667" style="45"/>
    <col min="2" max="2" width="8.14166666666667" style="45"/>
    <col min="3" max="3" width="21.9333333333333" style="45"/>
    <col min="4" max="5" width="20.925" style="45"/>
    <col min="6" max="6" width="12.75" style="45"/>
    <col min="7" max="7" width="10.125" style="45"/>
    <col min="8" max="16384" width="8" style="45"/>
  </cols>
  <sheetData>
    <row r="1" s="45" customFormat="1" ht="17.25" customHeight="1" spans="1:6">
      <c r="A1" s="46" t="s">
        <v>1072</v>
      </c>
      <c r="B1" s="46" t="s">
        <v>1073</v>
      </c>
      <c r="C1" s="46" t="s">
        <v>1073</v>
      </c>
      <c r="D1" s="46" t="s">
        <v>1073</v>
      </c>
      <c r="E1" s="46" t="s">
        <v>1073</v>
      </c>
      <c r="F1" s="46" t="s">
        <v>1073</v>
      </c>
    </row>
    <row r="2" s="45" customFormat="1" ht="26.25" customHeight="1" spans="1:6">
      <c r="A2" s="47" t="s">
        <v>1074</v>
      </c>
      <c r="B2" s="48"/>
      <c r="C2" s="48"/>
      <c r="D2" s="48"/>
      <c r="E2" s="48"/>
      <c r="F2" s="48"/>
    </row>
    <row r="3" s="45" customFormat="1" ht="17.25" customHeight="1" spans="1:6">
      <c r="A3" s="46" t="s">
        <v>1073</v>
      </c>
      <c r="B3" s="46" t="s">
        <v>1073</v>
      </c>
      <c r="C3" s="46" t="s">
        <v>1073</v>
      </c>
      <c r="D3" s="46" t="s">
        <v>1073</v>
      </c>
      <c r="E3" s="46" t="s">
        <v>1073</v>
      </c>
      <c r="F3" s="49" t="s">
        <v>1075</v>
      </c>
    </row>
    <row r="4" s="45" customFormat="1" ht="21" customHeight="1" spans="1:6">
      <c r="A4" s="50" t="s">
        <v>38</v>
      </c>
      <c r="B4" s="51"/>
      <c r="C4" s="52"/>
      <c r="D4" s="51" t="s">
        <v>1076</v>
      </c>
      <c r="E4" s="51"/>
      <c r="F4" s="52"/>
    </row>
    <row r="5" s="45" customFormat="1" ht="17.25" customHeight="1" spans="1:6">
      <c r="A5" s="53" t="s">
        <v>1077</v>
      </c>
      <c r="B5" s="54"/>
      <c r="C5" s="55" t="s">
        <v>1078</v>
      </c>
      <c r="D5" s="55" t="s">
        <v>1079</v>
      </c>
      <c r="E5" s="55" t="s">
        <v>1080</v>
      </c>
      <c r="F5" s="55" t="s">
        <v>1081</v>
      </c>
    </row>
    <row r="6" s="45" customFormat="1" ht="17.25" customHeight="1" spans="1:6">
      <c r="A6" s="56" t="s">
        <v>1082</v>
      </c>
      <c r="B6" s="57" t="s">
        <v>1083</v>
      </c>
      <c r="C6" s="54"/>
      <c r="D6" s="54"/>
      <c r="E6" s="54"/>
      <c r="F6" s="54"/>
    </row>
    <row r="7" s="45" customFormat="1" ht="17.25" customHeight="1" spans="1:6">
      <c r="A7" s="58" t="s">
        <v>1084</v>
      </c>
      <c r="B7" s="59" t="s">
        <v>1073</v>
      </c>
      <c r="C7" s="59" t="s">
        <v>1073</v>
      </c>
      <c r="D7" s="60">
        <v>1381942421.14</v>
      </c>
      <c r="E7" s="60">
        <v>953596339.32</v>
      </c>
      <c r="F7" s="60">
        <v>428346081.82</v>
      </c>
    </row>
    <row r="8" s="45" customFormat="1" ht="17.25" customHeight="1" spans="1:6">
      <c r="A8" s="58" t="s">
        <v>1085</v>
      </c>
      <c r="B8" s="59" t="s">
        <v>1073</v>
      </c>
      <c r="C8" s="59" t="s">
        <v>1073</v>
      </c>
      <c r="D8" s="60">
        <v>937307917.65</v>
      </c>
      <c r="E8" s="60">
        <v>937307917.65</v>
      </c>
      <c r="F8" s="60">
        <v>0</v>
      </c>
    </row>
    <row r="9" s="45" customFormat="1" ht="17.25" customHeight="1" spans="1:6">
      <c r="A9" s="58" t="s">
        <v>1073</v>
      </c>
      <c r="B9" s="59" t="s">
        <v>1086</v>
      </c>
      <c r="C9" s="59" t="s">
        <v>1087</v>
      </c>
      <c r="D9" s="60">
        <v>178949987.4</v>
      </c>
      <c r="E9" s="60">
        <v>178949987.4</v>
      </c>
      <c r="F9" s="60">
        <v>0</v>
      </c>
    </row>
    <row r="10" s="45" customFormat="1" ht="17.25" customHeight="1" spans="1:6">
      <c r="A10" s="58" t="s">
        <v>1073</v>
      </c>
      <c r="B10" s="59" t="s">
        <v>1088</v>
      </c>
      <c r="C10" s="59" t="s">
        <v>1089</v>
      </c>
      <c r="D10" s="60">
        <v>161645565.6</v>
      </c>
      <c r="E10" s="60">
        <v>161645565.6</v>
      </c>
      <c r="F10" s="60">
        <v>0</v>
      </c>
    </row>
    <row r="11" s="45" customFormat="1" ht="17.25" customHeight="1" spans="1:6">
      <c r="A11" s="58" t="s">
        <v>1073</v>
      </c>
      <c r="B11" s="59" t="s">
        <v>1090</v>
      </c>
      <c r="C11" s="59" t="s">
        <v>1091</v>
      </c>
      <c r="D11" s="60">
        <v>14741986.35</v>
      </c>
      <c r="E11" s="60">
        <v>14741986.35</v>
      </c>
      <c r="F11" s="60">
        <v>0</v>
      </c>
    </row>
    <row r="12" s="45" customFormat="1" ht="17.25" customHeight="1" spans="1:6">
      <c r="A12" s="58" t="s">
        <v>1073</v>
      </c>
      <c r="B12" s="59" t="s">
        <v>1092</v>
      </c>
      <c r="C12" s="59" t="s">
        <v>1093</v>
      </c>
      <c r="D12" s="60">
        <v>69755308.25</v>
      </c>
      <c r="E12" s="60">
        <v>69755308.25</v>
      </c>
      <c r="F12" s="60">
        <v>0</v>
      </c>
    </row>
    <row r="13" s="45" customFormat="1" ht="17.25" customHeight="1" spans="1:6">
      <c r="A13" s="58" t="s">
        <v>1073</v>
      </c>
      <c r="B13" s="59" t="s">
        <v>1094</v>
      </c>
      <c r="C13" s="59" t="s">
        <v>1095</v>
      </c>
      <c r="D13" s="60">
        <v>2038584.36</v>
      </c>
      <c r="E13" s="60">
        <v>2038584.36</v>
      </c>
      <c r="F13" s="60">
        <v>0</v>
      </c>
    </row>
    <row r="14" s="45" customFormat="1" ht="17.25" customHeight="1" spans="1:6">
      <c r="A14" s="58" t="s">
        <v>1073</v>
      </c>
      <c r="B14" s="59" t="s">
        <v>1096</v>
      </c>
      <c r="C14" s="59" t="s">
        <v>1097</v>
      </c>
      <c r="D14" s="60">
        <v>43661151.6</v>
      </c>
      <c r="E14" s="60">
        <v>43661151.6</v>
      </c>
      <c r="F14" s="60">
        <v>0</v>
      </c>
    </row>
    <row r="15" s="45" customFormat="1" ht="17.25" customHeight="1" spans="1:6">
      <c r="A15" s="58" t="s">
        <v>1073</v>
      </c>
      <c r="B15" s="59" t="s">
        <v>1098</v>
      </c>
      <c r="C15" s="59" t="s">
        <v>1099</v>
      </c>
      <c r="D15" s="60">
        <v>14253823.17</v>
      </c>
      <c r="E15" s="60">
        <v>14253823.17</v>
      </c>
      <c r="F15" s="60">
        <v>0</v>
      </c>
    </row>
    <row r="16" s="45" customFormat="1" ht="17.25" customHeight="1" spans="1:6">
      <c r="A16" s="58" t="s">
        <v>1073</v>
      </c>
      <c r="B16" s="59" t="s">
        <v>1100</v>
      </c>
      <c r="C16" s="59" t="s">
        <v>1101</v>
      </c>
      <c r="D16" s="60">
        <v>4171720.36</v>
      </c>
      <c r="E16" s="60">
        <v>4171720.36</v>
      </c>
      <c r="F16" s="60">
        <v>0</v>
      </c>
    </row>
    <row r="17" s="45" customFormat="1" ht="17.25" customHeight="1" spans="1:6">
      <c r="A17" s="58" t="s">
        <v>1073</v>
      </c>
      <c r="B17" s="59" t="s">
        <v>1102</v>
      </c>
      <c r="C17" s="59" t="s">
        <v>1103</v>
      </c>
      <c r="D17" s="60">
        <v>41075751.93</v>
      </c>
      <c r="E17" s="60">
        <v>41075751.93</v>
      </c>
      <c r="F17" s="60">
        <v>0</v>
      </c>
    </row>
    <row r="18" s="45" customFormat="1" ht="17.25" customHeight="1" spans="1:6">
      <c r="A18" s="58" t="s">
        <v>1073</v>
      </c>
      <c r="B18" s="59" t="s">
        <v>1104</v>
      </c>
      <c r="C18" s="59" t="s">
        <v>1105</v>
      </c>
      <c r="D18" s="60">
        <v>407014038.63</v>
      </c>
      <c r="E18" s="60">
        <v>407014038.63</v>
      </c>
      <c r="F18" s="60">
        <v>0</v>
      </c>
    </row>
    <row r="19" s="45" customFormat="1" ht="17.25" customHeight="1" spans="1:6">
      <c r="A19" s="58" t="s">
        <v>1106</v>
      </c>
      <c r="B19" s="59" t="s">
        <v>1073</v>
      </c>
      <c r="C19" s="59" t="s">
        <v>1073</v>
      </c>
      <c r="D19" s="60">
        <v>428346081.82</v>
      </c>
      <c r="E19" s="60">
        <v>0</v>
      </c>
      <c r="F19" s="60">
        <v>428346081.82</v>
      </c>
    </row>
    <row r="20" s="45" customFormat="1" ht="17.25" customHeight="1" spans="1:6">
      <c r="A20" s="58" t="s">
        <v>1073</v>
      </c>
      <c r="B20" s="59" t="s">
        <v>1086</v>
      </c>
      <c r="C20" s="59" t="s">
        <v>1107</v>
      </c>
      <c r="D20" s="60">
        <v>862700</v>
      </c>
      <c r="E20" s="60">
        <v>0</v>
      </c>
      <c r="F20" s="60">
        <v>862700</v>
      </c>
    </row>
    <row r="21" s="45" customFormat="1" ht="17.25" customHeight="1" spans="1:6">
      <c r="A21" s="58" t="s">
        <v>1073</v>
      </c>
      <c r="B21" s="59" t="s">
        <v>1108</v>
      </c>
      <c r="C21" s="59" t="s">
        <v>1109</v>
      </c>
      <c r="D21" s="60">
        <v>39060</v>
      </c>
      <c r="E21" s="60">
        <v>0</v>
      </c>
      <c r="F21" s="60">
        <v>39060</v>
      </c>
    </row>
    <row r="22" s="45" customFormat="1" ht="17.25" customHeight="1" spans="1:6">
      <c r="A22" s="58" t="s">
        <v>1073</v>
      </c>
      <c r="B22" s="59" t="s">
        <v>1110</v>
      </c>
      <c r="C22" s="59" t="s">
        <v>1111</v>
      </c>
      <c r="D22" s="60">
        <v>117180</v>
      </c>
      <c r="E22" s="60">
        <v>0</v>
      </c>
      <c r="F22" s="60">
        <v>117180</v>
      </c>
    </row>
    <row r="23" s="45" customFormat="1" ht="17.25" customHeight="1" spans="1:6">
      <c r="A23" s="58" t="s">
        <v>1073</v>
      </c>
      <c r="B23" s="59" t="s">
        <v>1112</v>
      </c>
      <c r="C23" s="59" t="s">
        <v>1113</v>
      </c>
      <c r="D23" s="60">
        <v>664020</v>
      </c>
      <c r="E23" s="60">
        <v>0</v>
      </c>
      <c r="F23" s="60">
        <v>664020</v>
      </c>
    </row>
    <row r="24" s="45" customFormat="1" ht="17.25" customHeight="1" spans="1:6">
      <c r="A24" s="58" t="s">
        <v>1073</v>
      </c>
      <c r="B24" s="59" t="s">
        <v>1092</v>
      </c>
      <c r="C24" s="59" t="s">
        <v>1114</v>
      </c>
      <c r="D24" s="60">
        <v>10476224.34</v>
      </c>
      <c r="E24" s="60">
        <v>0</v>
      </c>
      <c r="F24" s="60">
        <v>10476224.34</v>
      </c>
    </row>
    <row r="25" s="45" customFormat="1" ht="17.25" customHeight="1" spans="1:6">
      <c r="A25" s="58" t="s">
        <v>1073</v>
      </c>
      <c r="B25" s="59" t="s">
        <v>1098</v>
      </c>
      <c r="C25" s="59" t="s">
        <v>1115</v>
      </c>
      <c r="D25" s="60">
        <v>546840</v>
      </c>
      <c r="E25" s="60">
        <v>0</v>
      </c>
      <c r="F25" s="60">
        <v>546840</v>
      </c>
    </row>
    <row r="26" s="45" customFormat="1" ht="17.25" customHeight="1" spans="1:6">
      <c r="A26" s="58" t="s">
        <v>1073</v>
      </c>
      <c r="B26" s="59" t="s">
        <v>1102</v>
      </c>
      <c r="C26" s="59" t="s">
        <v>1116</v>
      </c>
      <c r="D26" s="60">
        <v>6745000</v>
      </c>
      <c r="E26" s="60">
        <v>0</v>
      </c>
      <c r="F26" s="60">
        <v>6745000</v>
      </c>
    </row>
    <row r="27" s="45" customFormat="1" ht="17.25" customHeight="1" spans="1:6">
      <c r="A27" s="58" t="s">
        <v>1073</v>
      </c>
      <c r="B27" s="59" t="s">
        <v>1117</v>
      </c>
      <c r="C27" s="59" t="s">
        <v>1118</v>
      </c>
      <c r="D27" s="60">
        <v>490000</v>
      </c>
      <c r="E27" s="60">
        <v>0</v>
      </c>
      <c r="F27" s="60">
        <v>490000</v>
      </c>
    </row>
    <row r="28" s="45" customFormat="1" ht="17.25" customHeight="1" spans="1:6">
      <c r="A28" s="58" t="s">
        <v>1073</v>
      </c>
      <c r="B28" s="59" t="s">
        <v>1119</v>
      </c>
      <c r="C28" s="59" t="s">
        <v>1120</v>
      </c>
      <c r="D28" s="60">
        <v>976500</v>
      </c>
      <c r="E28" s="60">
        <v>0</v>
      </c>
      <c r="F28" s="60">
        <v>976500</v>
      </c>
    </row>
    <row r="29" s="45" customFormat="1" ht="17.25" customHeight="1" spans="1:6">
      <c r="A29" s="58" t="s">
        <v>1073</v>
      </c>
      <c r="B29" s="59" t="s">
        <v>1121</v>
      </c>
      <c r="C29" s="59" t="s">
        <v>1122</v>
      </c>
      <c r="D29" s="60">
        <v>4130000</v>
      </c>
      <c r="E29" s="60">
        <v>0</v>
      </c>
      <c r="F29" s="60">
        <v>4130000</v>
      </c>
    </row>
    <row r="30" s="45" customFormat="1" ht="17.25" customHeight="1" spans="1:6">
      <c r="A30" s="58" t="s">
        <v>1073</v>
      </c>
      <c r="B30" s="59" t="s">
        <v>1123</v>
      </c>
      <c r="C30" s="59" t="s">
        <v>1124</v>
      </c>
      <c r="D30" s="60">
        <v>10601000</v>
      </c>
      <c r="E30" s="60">
        <v>0</v>
      </c>
      <c r="F30" s="60">
        <v>10601000</v>
      </c>
    </row>
    <row r="31" s="45" customFormat="1" ht="17.25" customHeight="1" spans="1:6">
      <c r="A31" s="58" t="s">
        <v>1073</v>
      </c>
      <c r="B31" s="59" t="s">
        <v>1125</v>
      </c>
      <c r="C31" s="59" t="s">
        <v>1126</v>
      </c>
      <c r="D31" s="60">
        <v>1015000</v>
      </c>
      <c r="E31" s="60">
        <v>0</v>
      </c>
      <c r="F31" s="60">
        <v>1015000</v>
      </c>
    </row>
    <row r="32" s="45" customFormat="1" ht="17.25" customHeight="1" spans="1:6">
      <c r="A32" s="58" t="s">
        <v>1073</v>
      </c>
      <c r="B32" s="59" t="s">
        <v>1127</v>
      </c>
      <c r="C32" s="59" t="s">
        <v>1128</v>
      </c>
      <c r="D32" s="60">
        <v>4300000</v>
      </c>
      <c r="E32" s="60">
        <v>0</v>
      </c>
      <c r="F32" s="60">
        <v>4300000</v>
      </c>
    </row>
    <row r="33" s="45" customFormat="1" ht="17.25" customHeight="1" spans="1:6">
      <c r="A33" s="58" t="s">
        <v>1073</v>
      </c>
      <c r="B33" s="59" t="s">
        <v>1104</v>
      </c>
      <c r="C33" s="59" t="s">
        <v>1129</v>
      </c>
      <c r="D33" s="60">
        <v>387382557.48</v>
      </c>
      <c r="E33" s="60">
        <v>0</v>
      </c>
      <c r="F33" s="60">
        <v>387382557.48</v>
      </c>
    </row>
    <row r="34" s="45" customFormat="1" ht="17.25" customHeight="1" spans="1:6">
      <c r="A34" s="58" t="s">
        <v>1130</v>
      </c>
      <c r="B34" s="59" t="s">
        <v>1073</v>
      </c>
      <c r="C34" s="59" t="s">
        <v>1073</v>
      </c>
      <c r="D34" s="60">
        <v>16288421.67</v>
      </c>
      <c r="E34" s="60">
        <v>16288421.67</v>
      </c>
      <c r="F34" s="60">
        <v>0</v>
      </c>
    </row>
    <row r="35" s="45" customFormat="1" ht="17.25" customHeight="1" spans="1:6">
      <c r="A35" s="58" t="s">
        <v>1073</v>
      </c>
      <c r="B35" s="59" t="s">
        <v>1086</v>
      </c>
      <c r="C35" s="59" t="s">
        <v>1131</v>
      </c>
      <c r="D35" s="60">
        <v>805143.6</v>
      </c>
      <c r="E35" s="60">
        <v>805143.6</v>
      </c>
      <c r="F35" s="60">
        <v>0</v>
      </c>
    </row>
    <row r="36" s="45" customFormat="1" ht="17.25" customHeight="1" spans="1:6">
      <c r="A36" s="58" t="s">
        <v>1073</v>
      </c>
      <c r="B36" s="59" t="s">
        <v>1088</v>
      </c>
      <c r="C36" s="59" t="s">
        <v>1132</v>
      </c>
      <c r="D36" s="60">
        <v>3172337.52</v>
      </c>
      <c r="E36" s="60">
        <v>3172337.52</v>
      </c>
      <c r="F36" s="60">
        <v>0</v>
      </c>
    </row>
    <row r="37" s="45" customFormat="1" ht="17.25" customHeight="1" spans="1:6">
      <c r="A37" s="58" t="s">
        <v>1073</v>
      </c>
      <c r="B37" s="59" t="s">
        <v>1090</v>
      </c>
      <c r="C37" s="59" t="s">
        <v>1133</v>
      </c>
      <c r="D37" s="60">
        <v>13200</v>
      </c>
      <c r="E37" s="60">
        <v>13200</v>
      </c>
      <c r="F37" s="60">
        <v>0</v>
      </c>
    </row>
    <row r="38" s="45" customFormat="1" ht="17.25" customHeight="1" spans="1:6">
      <c r="A38" s="58" t="s">
        <v>1073</v>
      </c>
      <c r="B38" s="59" t="s">
        <v>1108</v>
      </c>
      <c r="C38" s="59" t="s">
        <v>1134</v>
      </c>
      <c r="D38" s="60">
        <v>1115966.96</v>
      </c>
      <c r="E38" s="60">
        <v>1115966.96</v>
      </c>
      <c r="F38" s="60">
        <v>0</v>
      </c>
    </row>
    <row r="39" s="45" customFormat="1" ht="17.25" customHeight="1" spans="1:6">
      <c r="A39" s="58" t="s">
        <v>1073</v>
      </c>
      <c r="B39" s="59" t="s">
        <v>1112</v>
      </c>
      <c r="C39" s="59" t="s">
        <v>1135</v>
      </c>
      <c r="D39" s="60">
        <v>61120</v>
      </c>
      <c r="E39" s="60">
        <v>61120</v>
      </c>
      <c r="F39" s="60">
        <v>0</v>
      </c>
    </row>
    <row r="40" s="45" customFormat="1" ht="17.25" customHeight="1" spans="1:6">
      <c r="A40" s="58" t="s">
        <v>1073</v>
      </c>
      <c r="B40" s="59" t="s">
        <v>1094</v>
      </c>
      <c r="C40" s="59" t="s">
        <v>1136</v>
      </c>
      <c r="D40" s="60">
        <v>1015121.59</v>
      </c>
      <c r="E40" s="60">
        <v>1015121.59</v>
      </c>
      <c r="F40" s="60">
        <v>0</v>
      </c>
    </row>
    <row r="41" s="45" customFormat="1" ht="17.25" customHeight="1" spans="1:6">
      <c r="A41" s="61"/>
      <c r="B41" s="62" t="s">
        <v>1104</v>
      </c>
      <c r="C41" s="62" t="s">
        <v>1137</v>
      </c>
      <c r="D41" s="63">
        <v>10105532</v>
      </c>
      <c r="E41" s="63">
        <v>10105532</v>
      </c>
      <c r="F41" s="63">
        <v>0</v>
      </c>
    </row>
    <row r="42" s="45" customFormat="1" ht="17.25" customHeight="1" spans="1:6">
      <c r="A42" s="64">
        <v>310</v>
      </c>
      <c r="B42" s="62"/>
      <c r="C42" s="62"/>
      <c r="D42" s="63">
        <v>0</v>
      </c>
      <c r="E42" s="63">
        <v>0</v>
      </c>
      <c r="F42" s="63">
        <v>0</v>
      </c>
    </row>
    <row r="43" s="45" customFormat="1" ht="17.25" customHeight="1" spans="1:6">
      <c r="A43" s="62" t="s">
        <v>1073</v>
      </c>
      <c r="B43" s="62" t="s">
        <v>1086</v>
      </c>
      <c r="C43" s="62" t="s">
        <v>1138</v>
      </c>
      <c r="D43" s="63">
        <v>0</v>
      </c>
      <c r="E43" s="63">
        <v>0</v>
      </c>
      <c r="F43" s="63">
        <v>0</v>
      </c>
    </row>
    <row r="44" s="45" customFormat="1" ht="17.25" customHeight="1" spans="1:6">
      <c r="A44" s="62" t="s">
        <v>1073</v>
      </c>
      <c r="B44" s="62" t="s">
        <v>1088</v>
      </c>
      <c r="C44" s="62" t="s">
        <v>1139</v>
      </c>
      <c r="D44" s="63">
        <v>0</v>
      </c>
      <c r="E44" s="63">
        <v>0</v>
      </c>
      <c r="F44" s="63">
        <v>0</v>
      </c>
    </row>
    <row r="45" s="45" customFormat="1" ht="17.25" customHeight="1" spans="1:6">
      <c r="A45" s="62" t="s">
        <v>1073</v>
      </c>
      <c r="B45" s="62" t="s">
        <v>1090</v>
      </c>
      <c r="C45" s="62" t="s">
        <v>1140</v>
      </c>
      <c r="D45" s="63">
        <v>0</v>
      </c>
      <c r="E45" s="63">
        <v>0</v>
      </c>
      <c r="F45" s="63">
        <v>0</v>
      </c>
    </row>
    <row r="46" s="45" customFormat="1" ht="17.25" customHeight="1" spans="1:6">
      <c r="A46" s="62" t="s">
        <v>1073</v>
      </c>
      <c r="B46" s="62" t="s">
        <v>1108</v>
      </c>
      <c r="C46" s="62" t="s">
        <v>1141</v>
      </c>
      <c r="D46" s="63">
        <v>0</v>
      </c>
      <c r="E46" s="63">
        <v>0</v>
      </c>
      <c r="F46" s="63">
        <v>0</v>
      </c>
    </row>
    <row r="47" s="45" customFormat="1" ht="17.25" customHeight="1" spans="1:6">
      <c r="A47" s="62" t="s">
        <v>1073</v>
      </c>
      <c r="B47" s="62" t="s">
        <v>1110</v>
      </c>
      <c r="C47" s="62" t="s">
        <v>1142</v>
      </c>
      <c r="D47" s="63">
        <v>0</v>
      </c>
      <c r="E47" s="63">
        <v>0</v>
      </c>
      <c r="F47" s="63">
        <v>0</v>
      </c>
    </row>
    <row r="48" s="45" customFormat="1" ht="17.25" customHeight="1" spans="1:6">
      <c r="A48" s="62" t="s">
        <v>1073</v>
      </c>
      <c r="B48" s="62" t="s">
        <v>1112</v>
      </c>
      <c r="C48" s="62" t="s">
        <v>1143</v>
      </c>
      <c r="D48" s="63">
        <v>0</v>
      </c>
      <c r="E48" s="63">
        <v>0</v>
      </c>
      <c r="F48" s="63">
        <v>0</v>
      </c>
    </row>
    <row r="49" s="45" customFormat="1" ht="17.25" customHeight="1" spans="1:6">
      <c r="A49" s="62" t="s">
        <v>1144</v>
      </c>
      <c r="B49" s="62"/>
      <c r="C49" s="62"/>
      <c r="D49" s="63">
        <v>0</v>
      </c>
      <c r="E49" s="63">
        <v>0</v>
      </c>
      <c r="F49" s="63">
        <v>0</v>
      </c>
    </row>
    <row r="50" s="45" customFormat="1" ht="17.25" customHeight="1" spans="1:6">
      <c r="A50" s="62"/>
      <c r="B50" s="62" t="s">
        <v>1104</v>
      </c>
      <c r="C50" s="62" t="s">
        <v>1145</v>
      </c>
      <c r="D50" s="63">
        <v>0</v>
      </c>
      <c r="E50" s="63">
        <v>0</v>
      </c>
      <c r="F50" s="63">
        <v>0</v>
      </c>
    </row>
    <row r="51" s="45" customFormat="1" ht="17.25" customHeight="1" spans="1:6">
      <c r="A51" s="61"/>
      <c r="B51" s="62" t="s">
        <v>1104</v>
      </c>
      <c r="C51" s="62" t="s">
        <v>1146</v>
      </c>
      <c r="D51" s="63">
        <v>0</v>
      </c>
      <c r="E51" s="63">
        <v>0</v>
      </c>
      <c r="F51" s="63">
        <v>0</v>
      </c>
    </row>
  </sheetData>
  <mergeCells count="8">
    <mergeCell ref="A2:F2"/>
    <mergeCell ref="A4:C4"/>
    <mergeCell ref="D4:F4"/>
    <mergeCell ref="A5:B5"/>
    <mergeCell ref="C5:C6"/>
    <mergeCell ref="D5:D6"/>
    <mergeCell ref="E5:E6"/>
    <mergeCell ref="F5:F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7"/>
  <sheetViews>
    <sheetView tabSelected="1" workbookViewId="0">
      <selection activeCell="H26" sqref="H26"/>
    </sheetView>
  </sheetViews>
  <sheetFormatPr defaultColWidth="9" defaultRowHeight="14.25"/>
  <cols>
    <col min="1" max="1" width="59.375" style="18" customWidth="1"/>
    <col min="2" max="2" width="20.5" style="18" customWidth="1"/>
    <col min="3" max="3" width="16.625" style="18" customWidth="1"/>
    <col min="4" max="4" width="43.625" style="18" customWidth="1"/>
    <col min="5" max="5" width="19.5" style="18" customWidth="1"/>
    <col min="6" max="6" width="16.625" style="18" customWidth="1"/>
    <col min="7" max="16384" width="9" style="18"/>
  </cols>
  <sheetData>
    <row r="1" s="1" customFormat="1" ht="18" customHeight="1" spans="1:256">
      <c r="A1" s="17" t="s">
        <v>1147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="17" customFormat="1" ht="20.25" spans="1:6">
      <c r="A2" s="19" t="s">
        <v>1148</v>
      </c>
      <c r="B2" s="19"/>
      <c r="C2" s="19"/>
      <c r="D2" s="19"/>
      <c r="E2" s="19"/>
      <c r="F2" s="19"/>
    </row>
    <row r="3" s="18" customFormat="1" ht="20.25" customHeight="1" spans="1:6">
      <c r="A3" s="17"/>
      <c r="B3" s="17"/>
      <c r="F3" s="20" t="s">
        <v>2</v>
      </c>
    </row>
    <row r="4" s="18" customFormat="1" ht="31.5" customHeight="1" spans="1:6">
      <c r="A4" s="21" t="s">
        <v>1149</v>
      </c>
      <c r="B4" s="22"/>
      <c r="C4" s="23"/>
      <c r="D4" s="21" t="s">
        <v>1150</v>
      </c>
      <c r="E4" s="22"/>
      <c r="F4" s="23"/>
    </row>
    <row r="5" s="18" customFormat="1" ht="21.95" customHeight="1" spans="1:6">
      <c r="A5" s="24" t="s">
        <v>38</v>
      </c>
      <c r="B5" s="25" t="s">
        <v>1151</v>
      </c>
      <c r="C5" s="24" t="s">
        <v>5</v>
      </c>
      <c r="D5" s="24" t="s">
        <v>38</v>
      </c>
      <c r="E5" s="25" t="s">
        <v>1151</v>
      </c>
      <c r="F5" s="24" t="s">
        <v>5</v>
      </c>
    </row>
    <row r="6" s="18" customFormat="1" ht="20.1" customHeight="1" spans="1:6">
      <c r="A6" s="26" t="s">
        <v>1152</v>
      </c>
      <c r="B6" s="27">
        <v>102297</v>
      </c>
      <c r="C6" s="27">
        <v>107500</v>
      </c>
      <c r="D6" s="26" t="s">
        <v>1153</v>
      </c>
      <c r="E6" s="27">
        <v>224963</v>
      </c>
      <c r="F6" s="28">
        <v>153450</v>
      </c>
    </row>
    <row r="7" s="18" customFormat="1" ht="20.1" customHeight="1" spans="1:6">
      <c r="A7" s="29" t="s">
        <v>1154</v>
      </c>
      <c r="B7" s="27">
        <f>B8</f>
        <v>132325</v>
      </c>
      <c r="C7" s="29">
        <f>SUM(C8,C85:C88)</f>
        <v>48500</v>
      </c>
      <c r="D7" s="29" t="s">
        <v>1155</v>
      </c>
      <c r="E7" s="30"/>
      <c r="F7" s="29">
        <f>SUM(F8,F81:F87)</f>
        <v>6160</v>
      </c>
    </row>
    <row r="8" s="18" customFormat="1" ht="20.1" customHeight="1" spans="1:6">
      <c r="A8" s="31" t="s">
        <v>1156</v>
      </c>
      <c r="B8" s="32">
        <f>B9+B16+B57</f>
        <v>132325</v>
      </c>
      <c r="C8" s="33">
        <f>SUM(C9,C16,C57)</f>
        <v>48500</v>
      </c>
      <c r="D8" s="31" t="s">
        <v>1157</v>
      </c>
      <c r="E8" s="33">
        <f>E9+E10</f>
        <v>9010</v>
      </c>
      <c r="F8" s="33">
        <f>SUM(F9:F10)</f>
        <v>1558</v>
      </c>
    </row>
    <row r="9" s="18" customFormat="1" ht="20.1" customHeight="1" spans="1:6">
      <c r="A9" s="31" t="s">
        <v>1158</v>
      </c>
      <c r="B9" s="32">
        <f>SUM(B10:B15)</f>
        <v>6576</v>
      </c>
      <c r="C9" s="33">
        <f>SUM(C10:C15)</f>
        <v>2916</v>
      </c>
      <c r="D9" s="31" t="s">
        <v>1159</v>
      </c>
      <c r="E9" s="33"/>
      <c r="F9" s="32">
        <v>1558</v>
      </c>
    </row>
    <row r="10" s="18" customFormat="1" ht="20.1" customHeight="1" spans="1:6">
      <c r="A10" s="28" t="s">
        <v>1160</v>
      </c>
      <c r="B10" s="32">
        <v>417</v>
      </c>
      <c r="C10" s="32">
        <v>417</v>
      </c>
      <c r="D10" s="31" t="s">
        <v>1161</v>
      </c>
      <c r="E10" s="33">
        <v>9010</v>
      </c>
      <c r="F10" s="32"/>
    </row>
    <row r="11" s="18" customFormat="1" ht="20.1" customHeight="1" spans="1:6">
      <c r="A11" s="28" t="s">
        <v>1162</v>
      </c>
      <c r="B11" s="32"/>
      <c r="C11" s="32"/>
      <c r="D11" s="31"/>
      <c r="E11" s="31"/>
      <c r="F11" s="32"/>
    </row>
    <row r="12" s="18" customFormat="1" ht="20.1" customHeight="1" spans="1:6">
      <c r="A12" s="28" t="s">
        <v>1163</v>
      </c>
      <c r="B12" s="32">
        <v>1874</v>
      </c>
      <c r="C12" s="32">
        <v>1874</v>
      </c>
      <c r="D12" s="31" t="s">
        <v>34</v>
      </c>
      <c r="E12" s="31"/>
      <c r="F12" s="32"/>
    </row>
    <row r="13" s="18" customFormat="1" ht="20.1" customHeight="1" spans="1:6">
      <c r="A13" s="28" t="s">
        <v>1164</v>
      </c>
      <c r="B13" s="32"/>
      <c r="C13" s="32"/>
      <c r="D13" s="31" t="s">
        <v>34</v>
      </c>
      <c r="E13" s="31"/>
      <c r="F13" s="32"/>
    </row>
    <row r="14" s="18" customFormat="1" ht="20.1" customHeight="1" spans="1:6">
      <c r="A14" s="28" t="s">
        <v>1165</v>
      </c>
      <c r="B14" s="32">
        <v>3660</v>
      </c>
      <c r="C14" s="32"/>
      <c r="D14" s="31" t="s">
        <v>34</v>
      </c>
      <c r="E14" s="31"/>
      <c r="F14" s="32"/>
    </row>
    <row r="15" s="18" customFormat="1" ht="20.1" customHeight="1" spans="1:6">
      <c r="A15" s="28" t="s">
        <v>1166</v>
      </c>
      <c r="B15" s="32">
        <v>625</v>
      </c>
      <c r="C15" s="32">
        <v>625</v>
      </c>
      <c r="D15" s="31" t="s">
        <v>34</v>
      </c>
      <c r="E15" s="31"/>
      <c r="F15" s="32"/>
    </row>
    <row r="16" s="18" customFormat="1" ht="20.1" customHeight="1" spans="1:6">
      <c r="A16" s="28" t="s">
        <v>1167</v>
      </c>
      <c r="B16" s="32">
        <f>SUM(B17:B56)</f>
        <v>51233</v>
      </c>
      <c r="C16" s="28">
        <f>SUM(C17:C56)</f>
        <v>45584</v>
      </c>
      <c r="D16" s="31" t="s">
        <v>34</v>
      </c>
      <c r="E16" s="31"/>
      <c r="F16" s="32"/>
    </row>
    <row r="17" s="18" customFormat="1" ht="20.1" customHeight="1" spans="1:6">
      <c r="A17" s="28" t="s">
        <v>1168</v>
      </c>
      <c r="B17" s="32">
        <v>2247</v>
      </c>
      <c r="C17" s="32">
        <v>2247</v>
      </c>
      <c r="D17" s="31" t="s">
        <v>34</v>
      </c>
      <c r="E17" s="31"/>
      <c r="F17" s="32"/>
    </row>
    <row r="18" s="18" customFormat="1" ht="20.1" customHeight="1" spans="1:6">
      <c r="A18" s="34" t="s">
        <v>1169</v>
      </c>
      <c r="B18" s="32">
        <v>10898</v>
      </c>
      <c r="C18" s="32">
        <v>9393</v>
      </c>
      <c r="D18" s="31" t="s">
        <v>34</v>
      </c>
      <c r="E18" s="31"/>
      <c r="F18" s="32"/>
    </row>
    <row r="19" s="18" customFormat="1" ht="20.1" customHeight="1" spans="1:6">
      <c r="A19" s="35" t="s">
        <v>1170</v>
      </c>
      <c r="B19" s="32">
        <v>12203</v>
      </c>
      <c r="C19" s="32">
        <v>9742</v>
      </c>
      <c r="D19" s="31" t="s">
        <v>34</v>
      </c>
      <c r="E19" s="31"/>
      <c r="F19" s="32"/>
    </row>
    <row r="20" s="18" customFormat="1" ht="20.1" customHeight="1" spans="1:6">
      <c r="A20" s="35" t="s">
        <v>1171</v>
      </c>
      <c r="B20" s="32">
        <v>146</v>
      </c>
      <c r="C20" s="32">
        <v>21</v>
      </c>
      <c r="D20" s="31" t="s">
        <v>34</v>
      </c>
      <c r="E20" s="31"/>
      <c r="F20" s="32"/>
    </row>
    <row r="21" s="18" customFormat="1" ht="20.1" customHeight="1" spans="1:6">
      <c r="A21" s="35" t="s">
        <v>1172</v>
      </c>
      <c r="B21" s="32"/>
      <c r="C21" s="32"/>
      <c r="D21" s="31" t="s">
        <v>34</v>
      </c>
      <c r="E21" s="31"/>
      <c r="F21" s="32"/>
    </row>
    <row r="22" s="18" customFormat="1" ht="20.1" customHeight="1" spans="1:6">
      <c r="A22" s="35" t="s">
        <v>1173</v>
      </c>
      <c r="B22" s="32"/>
      <c r="C22" s="32"/>
      <c r="D22" s="31" t="s">
        <v>34</v>
      </c>
      <c r="E22" s="31"/>
      <c r="F22" s="32"/>
    </row>
    <row r="23" s="18" customFormat="1" ht="20.1" customHeight="1" spans="1:6">
      <c r="A23" s="35" t="s">
        <v>1174</v>
      </c>
      <c r="B23" s="32"/>
      <c r="C23" s="32"/>
      <c r="D23" s="31" t="s">
        <v>34</v>
      </c>
      <c r="E23" s="31"/>
      <c r="F23" s="32"/>
    </row>
    <row r="24" s="18" customFormat="1" ht="20.1" customHeight="1" spans="1:6">
      <c r="A24" s="35" t="s">
        <v>1175</v>
      </c>
      <c r="B24" s="32">
        <v>1338</v>
      </c>
      <c r="C24" s="32">
        <v>1338</v>
      </c>
      <c r="D24" s="31" t="s">
        <v>34</v>
      </c>
      <c r="E24" s="31"/>
      <c r="F24" s="32"/>
    </row>
    <row r="25" s="18" customFormat="1" ht="20.1" customHeight="1" spans="1:6">
      <c r="A25" s="35" t="s">
        <v>1176</v>
      </c>
      <c r="B25" s="32">
        <v>1796</v>
      </c>
      <c r="C25" s="32">
        <v>1796</v>
      </c>
      <c r="D25" s="31" t="s">
        <v>34</v>
      </c>
      <c r="E25" s="31"/>
      <c r="F25" s="32"/>
    </row>
    <row r="26" s="18" customFormat="1" ht="20.1" customHeight="1" spans="1:6">
      <c r="A26" s="35" t="s">
        <v>1177</v>
      </c>
      <c r="B26" s="32">
        <v>1266</v>
      </c>
      <c r="C26" s="32">
        <v>951</v>
      </c>
      <c r="D26" s="31" t="s">
        <v>34</v>
      </c>
      <c r="E26" s="31"/>
      <c r="F26" s="32"/>
    </row>
    <row r="27" s="18" customFormat="1" ht="20.1" customHeight="1" spans="1:6">
      <c r="A27" s="34" t="s">
        <v>1178</v>
      </c>
      <c r="B27" s="32"/>
      <c r="C27" s="32"/>
      <c r="D27" s="31" t="s">
        <v>34</v>
      </c>
      <c r="E27" s="31"/>
      <c r="F27" s="32"/>
    </row>
    <row r="28" s="18" customFormat="1" ht="20.1" customHeight="1" spans="1:6">
      <c r="A28" s="35" t="s">
        <v>1179</v>
      </c>
      <c r="B28" s="32">
        <v>2013</v>
      </c>
      <c r="C28" s="32">
        <v>770</v>
      </c>
      <c r="D28" s="35" t="s">
        <v>34</v>
      </c>
      <c r="E28" s="35"/>
      <c r="F28" s="32"/>
    </row>
    <row r="29" s="18" customFormat="1" ht="20.1" customHeight="1" spans="1:6">
      <c r="A29" s="35" t="s">
        <v>1180</v>
      </c>
      <c r="B29" s="32">
        <v>1513</v>
      </c>
      <c r="C29" s="32">
        <v>1513</v>
      </c>
      <c r="D29" s="35" t="s">
        <v>34</v>
      </c>
      <c r="E29" s="35"/>
      <c r="F29" s="32"/>
    </row>
    <row r="30" s="18" customFormat="1" ht="20.1" customHeight="1" spans="1:6">
      <c r="A30" s="35" t="s">
        <v>1181</v>
      </c>
      <c r="B30" s="32"/>
      <c r="C30" s="32"/>
      <c r="D30" s="35" t="s">
        <v>34</v>
      </c>
      <c r="E30" s="35"/>
      <c r="F30" s="32"/>
    </row>
    <row r="31" s="18" customFormat="1" ht="20.1" customHeight="1" spans="1:6">
      <c r="A31" s="35" t="s">
        <v>1182</v>
      </c>
      <c r="B31" s="32">
        <v>17712</v>
      </c>
      <c r="C31" s="32">
        <v>17712</v>
      </c>
      <c r="D31" s="34" t="s">
        <v>34</v>
      </c>
      <c r="E31" s="34"/>
      <c r="F31" s="32"/>
    </row>
    <row r="32" s="18" customFormat="1" ht="20.1" customHeight="1" spans="1:6">
      <c r="A32" s="35" t="s">
        <v>1183</v>
      </c>
      <c r="B32" s="32"/>
      <c r="C32" s="32"/>
      <c r="D32" s="35" t="s">
        <v>34</v>
      </c>
      <c r="E32" s="35"/>
      <c r="F32" s="32"/>
    </row>
    <row r="33" s="18" customFormat="1" ht="20.1" customHeight="1" spans="1:6">
      <c r="A33" s="35" t="s">
        <v>1184</v>
      </c>
      <c r="B33" s="32"/>
      <c r="C33" s="32"/>
      <c r="D33" s="35" t="s">
        <v>34</v>
      </c>
      <c r="E33" s="35"/>
      <c r="F33" s="32"/>
    </row>
    <row r="34" s="18" customFormat="1" ht="20.1" customHeight="1" spans="1:6">
      <c r="A34" s="35" t="s">
        <v>1185</v>
      </c>
      <c r="B34" s="32"/>
      <c r="C34" s="32"/>
      <c r="D34" s="35" t="s">
        <v>34</v>
      </c>
      <c r="E34" s="35"/>
      <c r="F34" s="32"/>
    </row>
    <row r="35" s="18" customFormat="1" ht="20.1" customHeight="1" spans="1:6">
      <c r="A35" s="35" t="s">
        <v>1186</v>
      </c>
      <c r="B35" s="32">
        <v>101</v>
      </c>
      <c r="C35" s="32">
        <v>101</v>
      </c>
      <c r="D35" s="35" t="s">
        <v>34</v>
      </c>
      <c r="E35" s="35"/>
      <c r="F35" s="32"/>
    </row>
    <row r="36" s="18" customFormat="1" ht="20.1" customHeight="1" spans="1:6">
      <c r="A36" s="36" t="s">
        <v>1187</v>
      </c>
      <c r="B36" s="37"/>
      <c r="C36" s="32"/>
      <c r="D36" s="35" t="s">
        <v>34</v>
      </c>
      <c r="E36" s="35"/>
      <c r="F36" s="32"/>
    </row>
    <row r="37" s="18" customFormat="1" ht="20.1" customHeight="1" spans="1:6">
      <c r="A37" s="36" t="s">
        <v>1188</v>
      </c>
      <c r="B37" s="37"/>
      <c r="C37" s="32"/>
      <c r="D37" s="35" t="s">
        <v>34</v>
      </c>
      <c r="E37" s="35"/>
      <c r="F37" s="32"/>
    </row>
    <row r="38" s="18" customFormat="1" ht="20.1" customHeight="1" spans="1:6">
      <c r="A38" s="36" t="s">
        <v>1189</v>
      </c>
      <c r="B38" s="37"/>
      <c r="C38" s="32"/>
      <c r="D38" s="35" t="s">
        <v>34</v>
      </c>
      <c r="E38" s="35"/>
      <c r="F38" s="32"/>
    </row>
    <row r="39" s="18" customFormat="1" ht="20.1" customHeight="1" spans="1:6">
      <c r="A39" s="36" t="s">
        <v>1190</v>
      </c>
      <c r="B39" s="37"/>
      <c r="C39" s="32"/>
      <c r="D39" s="35" t="s">
        <v>34</v>
      </c>
      <c r="E39" s="35"/>
      <c r="F39" s="32"/>
    </row>
    <row r="40" s="18" customFormat="1" ht="20.1" customHeight="1" spans="1:6">
      <c r="A40" s="36" t="s">
        <v>1191</v>
      </c>
      <c r="B40" s="37"/>
      <c r="C40" s="32"/>
      <c r="D40" s="31" t="s">
        <v>34</v>
      </c>
      <c r="E40" s="31"/>
      <c r="F40" s="32"/>
    </row>
    <row r="41" s="18" customFormat="1" ht="20.1" customHeight="1" spans="1:6">
      <c r="A41" s="36" t="s">
        <v>1192</v>
      </c>
      <c r="B41" s="37"/>
      <c r="C41" s="32"/>
      <c r="D41" s="31" t="s">
        <v>34</v>
      </c>
      <c r="E41" s="31"/>
      <c r="F41" s="32"/>
    </row>
    <row r="42" s="18" customFormat="1" ht="20.1" customHeight="1" spans="1:6">
      <c r="A42" s="36" t="s">
        <v>1193</v>
      </c>
      <c r="B42" s="37"/>
      <c r="C42" s="32"/>
      <c r="D42" s="31" t="s">
        <v>34</v>
      </c>
      <c r="E42" s="31"/>
      <c r="F42" s="32"/>
    </row>
    <row r="43" s="18" customFormat="1" ht="20.1" customHeight="1" spans="1:6">
      <c r="A43" s="36" t="s">
        <v>1194</v>
      </c>
      <c r="B43" s="37"/>
      <c r="C43" s="32"/>
      <c r="D43" s="31" t="s">
        <v>34</v>
      </c>
      <c r="E43" s="31"/>
      <c r="F43" s="32"/>
    </row>
    <row r="44" s="18" customFormat="1" ht="20.1" customHeight="1" spans="1:6">
      <c r="A44" s="36" t="s">
        <v>1195</v>
      </c>
      <c r="B44" s="37"/>
      <c r="C44" s="32"/>
      <c r="D44" s="31" t="s">
        <v>34</v>
      </c>
      <c r="E44" s="31"/>
      <c r="F44" s="32"/>
    </row>
    <row r="45" s="18" customFormat="1" ht="20.1" customHeight="1" spans="1:6">
      <c r="A45" s="36" t="s">
        <v>1196</v>
      </c>
      <c r="B45" s="37"/>
      <c r="C45" s="32"/>
      <c r="D45" s="31" t="s">
        <v>34</v>
      </c>
      <c r="E45" s="31"/>
      <c r="F45" s="32"/>
    </row>
    <row r="46" s="18" customFormat="1" ht="20.1" customHeight="1" spans="1:6">
      <c r="A46" s="36" t="s">
        <v>1197</v>
      </c>
      <c r="B46" s="37"/>
      <c r="C46" s="32"/>
      <c r="D46" s="31" t="s">
        <v>34</v>
      </c>
      <c r="E46" s="31"/>
      <c r="F46" s="32"/>
    </row>
    <row r="47" s="18" customFormat="1" ht="20.1" customHeight="1" spans="1:6">
      <c r="A47" s="36" t="s">
        <v>1198</v>
      </c>
      <c r="B47" s="37"/>
      <c r="C47" s="32"/>
      <c r="D47" s="31" t="s">
        <v>34</v>
      </c>
      <c r="E47" s="31"/>
      <c r="F47" s="32"/>
    </row>
    <row r="48" s="18" customFormat="1" ht="20.1" customHeight="1" spans="1:6">
      <c r="A48" s="36" t="s">
        <v>1199</v>
      </c>
      <c r="B48" s="37"/>
      <c r="C48" s="32"/>
      <c r="D48" s="31" t="s">
        <v>34</v>
      </c>
      <c r="E48" s="31"/>
      <c r="F48" s="32"/>
    </row>
    <row r="49" s="18" customFormat="1" ht="20.1" customHeight="1" spans="1:6">
      <c r="A49" s="36" t="s">
        <v>1200</v>
      </c>
      <c r="B49" s="37"/>
      <c r="C49" s="32"/>
      <c r="D49" s="31" t="s">
        <v>34</v>
      </c>
      <c r="E49" s="31"/>
      <c r="F49" s="32"/>
    </row>
    <row r="50" s="18" customFormat="1" ht="20.1" customHeight="1" spans="1:6">
      <c r="A50" s="36" t="s">
        <v>1201</v>
      </c>
      <c r="B50" s="37"/>
      <c r="C50" s="32"/>
      <c r="D50" s="31" t="s">
        <v>34</v>
      </c>
      <c r="E50" s="31"/>
      <c r="F50" s="32"/>
    </row>
    <row r="51" s="18" customFormat="1" ht="20.1" customHeight="1" spans="1:6">
      <c r="A51" s="36" t="s">
        <v>1202</v>
      </c>
      <c r="B51" s="37"/>
      <c r="C51" s="32"/>
      <c r="D51" s="31" t="s">
        <v>34</v>
      </c>
      <c r="E51" s="31"/>
      <c r="F51" s="32"/>
    </row>
    <row r="52" s="18" customFormat="1" ht="20.1" customHeight="1" spans="1:6">
      <c r="A52" s="36" t="s">
        <v>1203</v>
      </c>
      <c r="B52" s="37"/>
      <c r="C52" s="32"/>
      <c r="D52" s="31" t="s">
        <v>34</v>
      </c>
      <c r="E52" s="31"/>
      <c r="F52" s="32"/>
    </row>
    <row r="53" s="18" customFormat="1" ht="20.1" customHeight="1" spans="1:6">
      <c r="A53" s="36" t="s">
        <v>1204</v>
      </c>
      <c r="B53" s="37"/>
      <c r="C53" s="32"/>
      <c r="D53" s="31" t="s">
        <v>34</v>
      </c>
      <c r="E53" s="31"/>
      <c r="F53" s="32"/>
    </row>
    <row r="54" s="18" customFormat="1" ht="20.1" customHeight="1" spans="1:6">
      <c r="A54" s="36" t="s">
        <v>1205</v>
      </c>
      <c r="B54" s="37"/>
      <c r="C54" s="32"/>
      <c r="D54" s="35" t="s">
        <v>34</v>
      </c>
      <c r="E54" s="35"/>
      <c r="F54" s="32"/>
    </row>
    <row r="55" s="18" customFormat="1" ht="20.1" customHeight="1" spans="1:6">
      <c r="A55" s="36" t="s">
        <v>1206</v>
      </c>
      <c r="B55" s="37"/>
      <c r="C55" s="32"/>
      <c r="D55" s="35" t="s">
        <v>34</v>
      </c>
      <c r="E55" s="35"/>
      <c r="F55" s="32"/>
    </row>
    <row r="56" s="18" customFormat="1" ht="20.1" customHeight="1" spans="1:6">
      <c r="A56" s="35" t="s">
        <v>1207</v>
      </c>
      <c r="B56" s="35"/>
      <c r="C56" s="35"/>
      <c r="D56" s="35" t="s">
        <v>34</v>
      </c>
      <c r="E56" s="35"/>
      <c r="F56" s="32"/>
    </row>
    <row r="57" s="18" customFormat="1" ht="20.1" customHeight="1" spans="1:6">
      <c r="A57" s="35" t="s">
        <v>1208</v>
      </c>
      <c r="B57" s="32">
        <v>74516</v>
      </c>
      <c r="C57" s="32">
        <f>SUM(C58:C77)</f>
        <v>0</v>
      </c>
      <c r="D57" s="35" t="s">
        <v>34</v>
      </c>
      <c r="E57" s="35"/>
      <c r="F57" s="32"/>
    </row>
    <row r="58" s="18" customFormat="1" ht="20.1" customHeight="1" spans="1:6">
      <c r="A58" s="35" t="s">
        <v>869</v>
      </c>
      <c r="B58" s="32"/>
      <c r="C58" s="32"/>
      <c r="D58" s="35" t="s">
        <v>34</v>
      </c>
      <c r="E58" s="35"/>
      <c r="F58" s="32"/>
    </row>
    <row r="59" s="18" customFormat="1" ht="20.1" customHeight="1" spans="1:6">
      <c r="A59" s="35" t="s">
        <v>1209</v>
      </c>
      <c r="B59" s="32"/>
      <c r="C59" s="32"/>
      <c r="D59" s="35"/>
      <c r="E59" s="35"/>
      <c r="F59" s="32"/>
    </row>
    <row r="60" s="18" customFormat="1" ht="20.1" customHeight="1" spans="1:6">
      <c r="A60" s="35" t="s">
        <v>1210</v>
      </c>
      <c r="B60" s="28"/>
      <c r="C60" s="28"/>
      <c r="D60" s="35"/>
      <c r="E60" s="35"/>
      <c r="F60" s="32"/>
    </row>
    <row r="61" s="18" customFormat="1" ht="20.1" customHeight="1" spans="1:6">
      <c r="A61" s="35" t="s">
        <v>1211</v>
      </c>
      <c r="B61" s="28"/>
      <c r="C61" s="28"/>
      <c r="D61" s="35"/>
      <c r="E61" s="31"/>
      <c r="F61" s="32"/>
    </row>
    <row r="62" s="18" customFormat="1" ht="20.1" customHeight="1" spans="1:6">
      <c r="A62" s="35" t="s">
        <v>870</v>
      </c>
      <c r="C62" s="38"/>
      <c r="D62" s="35"/>
      <c r="E62" s="31"/>
      <c r="F62" s="32"/>
    </row>
    <row r="63" s="18" customFormat="1" ht="20.1" customHeight="1" spans="1:6">
      <c r="A63" s="35" t="s">
        <v>1212</v>
      </c>
      <c r="B63" s="28"/>
      <c r="C63" s="28"/>
      <c r="D63" s="35"/>
      <c r="E63" s="31"/>
      <c r="F63" s="32"/>
    </row>
    <row r="64" s="18" customFormat="1" ht="20.1" customHeight="1" spans="1:6">
      <c r="A64" s="35" t="s">
        <v>1213</v>
      </c>
      <c r="B64" s="28"/>
      <c r="C64" s="28"/>
      <c r="D64" s="35"/>
      <c r="E64" s="31"/>
      <c r="F64" s="32"/>
    </row>
    <row r="65" s="18" customFormat="1" ht="19.5" customHeight="1" spans="1:6">
      <c r="A65" s="35" t="s">
        <v>1214</v>
      </c>
      <c r="B65" s="28"/>
      <c r="C65" s="28"/>
      <c r="D65" s="35"/>
      <c r="E65" s="28"/>
      <c r="F65" s="32"/>
    </row>
    <row r="66" s="18" customFormat="1" ht="20.1" customHeight="1" spans="1:6">
      <c r="A66" s="35" t="s">
        <v>1215</v>
      </c>
      <c r="B66" s="28"/>
      <c r="C66" s="28"/>
      <c r="D66" s="35"/>
      <c r="E66" s="28"/>
      <c r="F66" s="32"/>
    </row>
    <row r="67" s="18" customFormat="1" ht="20.1" customHeight="1" spans="1:6">
      <c r="A67" s="35" t="s">
        <v>873</v>
      </c>
      <c r="B67" s="28"/>
      <c r="C67" s="28"/>
      <c r="D67" s="35"/>
      <c r="E67" s="28"/>
      <c r="F67" s="32"/>
    </row>
    <row r="68" s="18" customFormat="1" ht="20.1" customHeight="1" spans="1:6">
      <c r="A68" s="35" t="s">
        <v>1216</v>
      </c>
      <c r="B68" s="28"/>
      <c r="C68" s="28"/>
      <c r="D68" s="35"/>
      <c r="E68" s="28"/>
      <c r="F68" s="32"/>
    </row>
    <row r="69" s="18" customFormat="1" ht="20.1" customHeight="1" spans="1:6">
      <c r="A69" s="35" t="s">
        <v>1217</v>
      </c>
      <c r="B69" s="28"/>
      <c r="C69" s="28"/>
      <c r="D69" s="35"/>
      <c r="E69" s="28"/>
      <c r="F69" s="32"/>
    </row>
    <row r="70" s="18" customFormat="1" ht="20.1" customHeight="1" spans="1:6">
      <c r="A70" s="35" t="s">
        <v>874</v>
      </c>
      <c r="B70" s="28"/>
      <c r="C70" s="28"/>
      <c r="D70" s="35"/>
      <c r="E70" s="28"/>
      <c r="F70" s="32"/>
    </row>
    <row r="71" s="18" customFormat="1" ht="20.1" customHeight="1" spans="1:6">
      <c r="A71" s="35" t="s">
        <v>1218</v>
      </c>
      <c r="B71" s="28"/>
      <c r="C71" s="28"/>
      <c r="D71" s="35"/>
      <c r="E71" s="28"/>
      <c r="F71" s="32"/>
    </row>
    <row r="72" s="18" customFormat="1" ht="20.1" customHeight="1" spans="1:6">
      <c r="A72" s="35" t="s">
        <v>1219</v>
      </c>
      <c r="B72" s="28"/>
      <c r="C72" s="28"/>
      <c r="D72" s="35"/>
      <c r="E72" s="28"/>
      <c r="F72" s="32"/>
    </row>
    <row r="73" s="18" customFormat="1" ht="20.1" customHeight="1" spans="1:6">
      <c r="A73" s="35" t="s">
        <v>1220</v>
      </c>
      <c r="B73" s="28"/>
      <c r="C73" s="28"/>
      <c r="D73" s="35"/>
      <c r="E73" s="28"/>
      <c r="F73" s="32"/>
    </row>
    <row r="74" s="18" customFormat="1" ht="20.1" customHeight="1" spans="1:6">
      <c r="A74" s="35" t="s">
        <v>1221</v>
      </c>
      <c r="B74" s="28"/>
      <c r="C74" s="28"/>
      <c r="D74" s="35"/>
      <c r="E74" s="28"/>
      <c r="F74" s="32"/>
    </row>
    <row r="75" s="18" customFormat="1" ht="20.1" customHeight="1" spans="1:6">
      <c r="A75" s="35" t="s">
        <v>875</v>
      </c>
      <c r="B75" s="28"/>
      <c r="C75" s="28"/>
      <c r="D75" s="35"/>
      <c r="E75" s="28"/>
      <c r="F75" s="32"/>
    </row>
    <row r="76" s="18" customFormat="1" ht="20.1" customHeight="1" spans="1:6">
      <c r="A76" s="35" t="s">
        <v>1222</v>
      </c>
      <c r="B76" s="28"/>
      <c r="C76" s="28"/>
      <c r="D76" s="35"/>
      <c r="E76" s="28"/>
      <c r="F76" s="32"/>
    </row>
    <row r="77" s="18" customFormat="1" ht="20.1" customHeight="1" spans="1:6">
      <c r="A77" s="32" t="s">
        <v>1223</v>
      </c>
      <c r="B77" s="28"/>
      <c r="C77" s="28"/>
      <c r="D77" s="39"/>
      <c r="E77" s="28"/>
      <c r="F77" s="32"/>
    </row>
    <row r="78" s="18" customFormat="1" ht="20.1" customHeight="1" spans="1:6">
      <c r="A78" s="32"/>
      <c r="B78" s="28"/>
      <c r="C78" s="28"/>
      <c r="D78" s="39"/>
      <c r="E78" s="40"/>
      <c r="F78" s="32"/>
    </row>
    <row r="79" s="18" customFormat="1" ht="20.1" customHeight="1" spans="1:6">
      <c r="A79" s="32"/>
      <c r="B79" s="41"/>
      <c r="C79" s="41"/>
      <c r="D79" s="39"/>
      <c r="E79" s="41"/>
      <c r="F79" s="32"/>
    </row>
    <row r="80" s="18" customFormat="1" ht="20.1" customHeight="1" spans="1:6">
      <c r="A80" s="28" t="s">
        <v>1224</v>
      </c>
      <c r="B80" s="38">
        <v>337</v>
      </c>
      <c r="C80" s="38">
        <v>3610</v>
      </c>
      <c r="D80" s="35" t="s">
        <v>34</v>
      </c>
      <c r="E80" s="38"/>
      <c r="F80" s="38"/>
    </row>
    <row r="81" s="18" customFormat="1" ht="20.1" customHeight="1" spans="1:6">
      <c r="A81" s="28" t="s">
        <v>1225</v>
      </c>
      <c r="B81" s="38"/>
      <c r="C81" s="42">
        <f>SUM(C82:C84)</f>
        <v>0</v>
      </c>
      <c r="D81" s="43" t="s">
        <v>1226</v>
      </c>
      <c r="E81" s="28"/>
      <c r="F81" s="38"/>
    </row>
    <row r="82" s="18" customFormat="1" ht="20.1" customHeight="1" spans="1:6">
      <c r="A82" s="28" t="s">
        <v>1227</v>
      </c>
      <c r="B82" s="28"/>
      <c r="C82" s="28"/>
      <c r="D82" s="31" t="s">
        <v>1228</v>
      </c>
      <c r="E82" s="28">
        <v>3610</v>
      </c>
      <c r="F82" s="38"/>
    </row>
    <row r="83" s="18" customFormat="1" ht="20.1" customHeight="1" spans="1:6">
      <c r="A83" s="28" t="s">
        <v>1229</v>
      </c>
      <c r="B83" s="38">
        <v>125</v>
      </c>
      <c r="C83" s="38"/>
      <c r="D83" s="28" t="s">
        <v>1230</v>
      </c>
      <c r="E83" s="28">
        <v>2701</v>
      </c>
      <c r="F83" s="38">
        <v>4602</v>
      </c>
    </row>
    <row r="84" s="18" customFormat="1" ht="20.1" customHeight="1" spans="1:6">
      <c r="A84" s="28" t="s">
        <v>1231</v>
      </c>
      <c r="B84" s="38"/>
      <c r="C84" s="38"/>
      <c r="D84" s="28" t="s">
        <v>1232</v>
      </c>
      <c r="E84" s="38"/>
      <c r="F84" s="38"/>
    </row>
    <row r="85" s="18" customFormat="1" ht="20.1" customHeight="1" spans="1:6">
      <c r="A85" s="28" t="s">
        <v>1233</v>
      </c>
      <c r="B85" s="38">
        <v>5200</v>
      </c>
      <c r="C85" s="38"/>
      <c r="D85" s="28" t="s">
        <v>1234</v>
      </c>
      <c r="E85" s="38"/>
      <c r="F85" s="38"/>
    </row>
    <row r="86" s="18" customFormat="1" ht="20.1" customHeight="1" spans="1:6">
      <c r="A86" s="28" t="s">
        <v>1235</v>
      </c>
      <c r="B86" s="38"/>
      <c r="C86" s="38"/>
      <c r="D86" s="44" t="s">
        <v>1236</v>
      </c>
      <c r="E86" s="38"/>
      <c r="F86" s="38"/>
    </row>
    <row r="87" s="18" customFormat="1" ht="20.1" customHeight="1" spans="1:6">
      <c r="A87" s="28" t="s">
        <v>1237</v>
      </c>
      <c r="B87" s="38"/>
      <c r="C87" s="38"/>
      <c r="D87" s="44" t="s">
        <v>1238</v>
      </c>
      <c r="E87" s="38"/>
      <c r="F87" s="38"/>
    </row>
    <row r="88" s="18" customFormat="1" ht="19.15" customHeight="1" spans="1:6">
      <c r="A88" s="28" t="s">
        <v>1239</v>
      </c>
      <c r="B88" s="38"/>
      <c r="C88" s="38"/>
      <c r="D88" s="28"/>
      <c r="E88" s="38"/>
      <c r="F88" s="38"/>
    </row>
    <row r="89" s="18" customFormat="1" ht="22.15" customHeight="1" spans="1:6">
      <c r="A89" s="28"/>
      <c r="B89" s="38"/>
      <c r="C89" s="38"/>
      <c r="D89" s="28"/>
      <c r="E89" s="38"/>
      <c r="F89" s="38"/>
    </row>
    <row r="90" s="18" customFormat="1" spans="1:6">
      <c r="A90" s="28"/>
      <c r="B90" s="38"/>
      <c r="C90" s="38"/>
      <c r="D90" s="28"/>
      <c r="E90" s="38"/>
      <c r="F90" s="38"/>
    </row>
    <row r="91" s="18" customFormat="1" spans="1:6">
      <c r="A91" s="28"/>
      <c r="B91" s="38"/>
      <c r="C91" s="38"/>
      <c r="D91" s="28" t="s">
        <v>34</v>
      </c>
      <c r="E91" s="38"/>
      <c r="F91" s="38"/>
    </row>
    <row r="92" s="18" customFormat="1" spans="1:6">
      <c r="A92" s="28"/>
      <c r="B92" s="38"/>
      <c r="C92" s="38"/>
      <c r="D92" s="28" t="s">
        <v>34</v>
      </c>
      <c r="E92" s="38"/>
      <c r="F92" s="38"/>
    </row>
    <row r="93" s="18" customFormat="1" spans="1:6">
      <c r="A93" s="28"/>
      <c r="B93" s="38"/>
      <c r="C93" s="38"/>
      <c r="D93" s="28" t="s">
        <v>34</v>
      </c>
      <c r="E93" s="38"/>
      <c r="F93" s="38"/>
    </row>
    <row r="94" s="18" customFormat="1" spans="1:6">
      <c r="A94" s="28"/>
      <c r="B94" s="38"/>
      <c r="C94" s="38"/>
      <c r="D94" s="28" t="s">
        <v>34</v>
      </c>
      <c r="E94" s="38"/>
      <c r="F94" s="38"/>
    </row>
    <row r="95" s="18" customFormat="1" spans="1:6">
      <c r="A95" s="28"/>
      <c r="B95" s="38"/>
      <c r="C95" s="38"/>
      <c r="D95" s="28"/>
      <c r="E95" s="38"/>
      <c r="F95" s="38"/>
    </row>
    <row r="96" s="18" customFormat="1" spans="1:6">
      <c r="A96" s="28"/>
      <c r="B96" s="38"/>
      <c r="C96" s="38"/>
      <c r="D96" s="28"/>
      <c r="E96" s="38"/>
      <c r="F96" s="38"/>
    </row>
    <row r="97" s="18" customFormat="1" spans="1:6">
      <c r="A97" s="28"/>
      <c r="B97" s="38"/>
      <c r="C97" s="38"/>
      <c r="D97" s="28"/>
      <c r="E97" s="38"/>
      <c r="F97" s="38"/>
    </row>
    <row r="98" s="18" customFormat="1" spans="1:6">
      <c r="A98" s="41" t="s">
        <v>1240</v>
      </c>
      <c r="B98" s="38">
        <f>B85+B83+B80+B7+B6</f>
        <v>240284</v>
      </c>
      <c r="C98" s="38">
        <f>C85+C83+C80+C7+C6</f>
        <v>159610</v>
      </c>
      <c r="D98" s="41" t="s">
        <v>1241</v>
      </c>
      <c r="E98" s="38">
        <f>E83+E82+E8+E6</f>
        <v>240284</v>
      </c>
      <c r="F98" s="38">
        <f>F83+F82+F8+F6</f>
        <v>159610</v>
      </c>
    </row>
    <row r="99" s="1" customFormat="1" spans="1:25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  <c r="IV99" s="18"/>
    </row>
    <row r="100" s="1" customFormat="1" spans="1:25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  <c r="IV100" s="18"/>
    </row>
    <row r="101" s="1" customFormat="1" spans="1:25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  <c r="IV101" s="18"/>
    </row>
    <row r="102" s="1" customFormat="1" spans="1:25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  <c r="IV102" s="18"/>
    </row>
    <row r="103" s="1" customFormat="1" spans="1:25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  <c r="IV103" s="18"/>
    </row>
    <row r="104" s="1" customFormat="1" spans="1:25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  <c r="IV104" s="18"/>
    </row>
    <row r="105" s="1" customFormat="1" spans="1:256">
      <c r="A105" s="18"/>
      <c r="B105" s="18"/>
      <c r="C105" s="18"/>
      <c r="D105" s="18"/>
      <c r="E105" s="18"/>
      <c r="F105" s="18">
        <f>F98-C98</f>
        <v>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  <c r="IV105" s="18"/>
    </row>
    <row r="106" s="1" customFormat="1" spans="1:25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  <c r="IH106" s="18"/>
      <c r="II106" s="18"/>
      <c r="IJ106" s="18"/>
      <c r="IK106" s="18"/>
      <c r="IL106" s="18"/>
      <c r="IM106" s="18"/>
      <c r="IN106" s="18"/>
      <c r="IO106" s="18"/>
      <c r="IP106" s="18"/>
      <c r="IQ106" s="18"/>
      <c r="IR106" s="18"/>
      <c r="IS106" s="18"/>
      <c r="IT106" s="18"/>
      <c r="IU106" s="18"/>
      <c r="IV106" s="18"/>
    </row>
    <row r="107" s="1" customFormat="1" spans="1:25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</row>
    <row r="108" s="1" customFormat="1" spans="1:25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  <c r="IS108" s="18"/>
      <c r="IT108" s="18"/>
      <c r="IU108" s="18"/>
      <c r="IV108" s="18"/>
    </row>
    <row r="109" s="1" customFormat="1" spans="1:25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  <c r="IS109" s="18"/>
      <c r="IT109" s="18"/>
      <c r="IU109" s="18"/>
      <c r="IV109" s="18"/>
    </row>
    <row r="110" s="1" customFormat="1" spans="1:25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  <c r="IG110" s="18"/>
      <c r="IH110" s="18"/>
      <c r="II110" s="18"/>
      <c r="IJ110" s="18"/>
      <c r="IK110" s="18"/>
      <c r="IL110" s="18"/>
      <c r="IM110" s="18"/>
      <c r="IN110" s="18"/>
      <c r="IO110" s="18"/>
      <c r="IP110" s="18"/>
      <c r="IQ110" s="18"/>
      <c r="IR110" s="18"/>
      <c r="IS110" s="18"/>
      <c r="IT110" s="18"/>
      <c r="IU110" s="18"/>
      <c r="IV110" s="18"/>
    </row>
    <row r="111" s="1" customFormat="1" spans="1:25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  <c r="IS111" s="18"/>
      <c r="IT111" s="18"/>
      <c r="IU111" s="18"/>
      <c r="IV111" s="18"/>
    </row>
    <row r="112" s="1" customFormat="1" spans="1:25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  <c r="IS112" s="18"/>
      <c r="IT112" s="18"/>
      <c r="IU112" s="18"/>
      <c r="IV112" s="18"/>
    </row>
    <row r="113" s="1" customFormat="1" spans="1:25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  <c r="IG113" s="18"/>
      <c r="IH113" s="18"/>
      <c r="II113" s="18"/>
      <c r="IJ113" s="18"/>
      <c r="IK113" s="18"/>
      <c r="IL113" s="18"/>
      <c r="IM113" s="18"/>
      <c r="IN113" s="18"/>
      <c r="IO113" s="18"/>
      <c r="IP113" s="18"/>
      <c r="IQ113" s="18"/>
      <c r="IR113" s="18"/>
      <c r="IS113" s="18"/>
      <c r="IT113" s="18"/>
      <c r="IU113" s="18"/>
      <c r="IV113" s="18"/>
    </row>
    <row r="114" s="1" customFormat="1" spans="1:25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</row>
    <row r="115" s="1" customFormat="1" spans="1:25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  <row r="116" s="1" customFormat="1" spans="1:25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  <c r="IG116" s="18"/>
      <c r="IH116" s="18"/>
      <c r="II116" s="18"/>
      <c r="IJ116" s="18"/>
      <c r="IK116" s="18"/>
      <c r="IL116" s="18"/>
      <c r="IM116" s="18"/>
      <c r="IN116" s="18"/>
      <c r="IO116" s="18"/>
      <c r="IP116" s="18"/>
      <c r="IQ116" s="18"/>
      <c r="IR116" s="18"/>
      <c r="IS116" s="18"/>
      <c r="IT116" s="18"/>
      <c r="IU116" s="18"/>
      <c r="IV116" s="18"/>
    </row>
    <row r="117" s="1" customFormat="1" spans="1:25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  <c r="IS117" s="18"/>
      <c r="IT117" s="18"/>
      <c r="IU117" s="18"/>
      <c r="IV117" s="18"/>
    </row>
  </sheetData>
  <protectedRanges>
    <protectedRange sqref="B36:B55" name="区域1"/>
  </protectedRanges>
  <mergeCells count="3">
    <mergeCell ref="A2:F2"/>
    <mergeCell ref="A4:C4"/>
    <mergeCell ref="D4:F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D23" sqref="D23"/>
    </sheetView>
  </sheetViews>
  <sheetFormatPr defaultColWidth="10" defaultRowHeight="14.25" outlineLevelRow="5" outlineLevelCol="2"/>
  <cols>
    <col min="1" max="1" width="1.125" style="10" customWidth="1"/>
    <col min="2" max="2" width="30.5" style="10" customWidth="1"/>
    <col min="3" max="3" width="38.375" style="10" customWidth="1"/>
    <col min="4" max="4" width="9.75" style="10" customWidth="1"/>
    <col min="5" max="245" width="10" style="10"/>
    <col min="246" max="16384" width="10" style="1"/>
  </cols>
  <sheetData>
    <row r="1" s="10" customFormat="1" customHeight="1" spans="1:2">
      <c r="A1" s="11"/>
      <c r="B1" s="12"/>
    </row>
    <row r="2" s="10" customFormat="1" ht="28.7" customHeight="1" spans="1:3">
      <c r="A2" s="13"/>
      <c r="B2" s="14" t="s">
        <v>1242</v>
      </c>
      <c r="C2" s="14"/>
    </row>
    <row r="3" s="10" customFormat="1" customHeight="1" spans="2:2">
      <c r="B3" s="11"/>
    </row>
    <row r="4" s="10" customFormat="1" ht="30.2" customHeight="1" spans="2:3">
      <c r="B4" s="5" t="s">
        <v>1243</v>
      </c>
      <c r="C4" s="6" t="s">
        <v>1244</v>
      </c>
    </row>
    <row r="5" s="10" customFormat="1" ht="27.95" customHeight="1" spans="2:3">
      <c r="B5" s="5"/>
      <c r="C5" s="7"/>
    </row>
    <row r="6" s="10" customFormat="1" ht="42.75" customHeight="1" spans="2:3">
      <c r="B6" s="15" t="s">
        <v>1245</v>
      </c>
      <c r="C6" s="16">
        <v>8.69</v>
      </c>
    </row>
  </sheetData>
  <mergeCells count="3">
    <mergeCell ref="B2:C2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H15" sqref="H15"/>
    </sheetView>
  </sheetViews>
  <sheetFormatPr defaultColWidth="9" defaultRowHeight="14.25" outlineLevelRow="4" outlineLevelCol="1"/>
  <cols>
    <col min="1" max="1" width="37.875" style="1" customWidth="1"/>
    <col min="2" max="2" width="31.375" style="1" customWidth="1"/>
    <col min="3" max="16384" width="9" style="1"/>
  </cols>
  <sheetData>
    <row r="1" s="1" customFormat="1" ht="32" customHeight="1" spans="1:2">
      <c r="A1" s="2" t="s">
        <v>1246</v>
      </c>
      <c r="B1" s="2"/>
    </row>
    <row r="2" s="1" customFormat="1" ht="32" customHeight="1" spans="1:2">
      <c r="A2" s="3"/>
      <c r="B2" s="4" t="s">
        <v>1247</v>
      </c>
    </row>
    <row r="3" s="1" customFormat="1" spans="1:2">
      <c r="A3" s="5" t="s">
        <v>1248</v>
      </c>
      <c r="B3" s="6" t="s">
        <v>1244</v>
      </c>
    </row>
    <row r="4" s="1" customFormat="1" spans="1:2">
      <c r="A4" s="5"/>
      <c r="B4" s="7"/>
    </row>
    <row r="5" s="1" customFormat="1" ht="60" customHeight="1" spans="1:2">
      <c r="A5" s="8" t="s">
        <v>1049</v>
      </c>
      <c r="B5" s="9">
        <v>7.54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一般公共预算收入表（表一）</vt:lpstr>
      <vt:lpstr>一般公共预算支出表（表二）</vt:lpstr>
      <vt:lpstr>一般公共预算本级支出表（四）</vt:lpstr>
      <vt:lpstr>一般公共预算本级基本支出表（五）</vt:lpstr>
      <vt:lpstr>一般公共预算税收返还和转移支付表（三）</vt:lpstr>
      <vt:lpstr>政府一般债务限额表（表六） (2)</vt:lpstr>
      <vt:lpstr>政府一般债务余额表（表七）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2021-06-09T12:16:00Z</dcterms:created>
  <dcterms:modified xsi:type="dcterms:W3CDTF">2021-07-18T16:20:17Z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